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40" activeTab="10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Season" sheetId="9" r:id="rId9"/>
    <sheet name="All-Time" sheetId="10" r:id="rId10"/>
    <sheet name="Records" sheetId="11" r:id="rId11"/>
  </sheets>
  <definedNames/>
  <calcPr fullCalcOnLoad="1"/>
</workbook>
</file>

<file path=xl/sharedStrings.xml><?xml version="1.0" encoding="utf-8"?>
<sst xmlns="http://schemas.openxmlformats.org/spreadsheetml/2006/main" count="1078" uniqueCount="149">
  <si>
    <t>Name</t>
  </si>
  <si>
    <t>H</t>
  </si>
  <si>
    <t>AB</t>
  </si>
  <si>
    <t>R</t>
  </si>
  <si>
    <t>BB</t>
  </si>
  <si>
    <t>HBP</t>
  </si>
  <si>
    <t>2B</t>
  </si>
  <si>
    <t>3B</t>
  </si>
  <si>
    <t>HR</t>
  </si>
  <si>
    <t>SO</t>
  </si>
  <si>
    <t>SB</t>
  </si>
  <si>
    <t>RBI</t>
  </si>
  <si>
    <t>SAC</t>
  </si>
  <si>
    <t>AVG</t>
  </si>
  <si>
    <t>OBP</t>
  </si>
  <si>
    <t>SLG</t>
  </si>
  <si>
    <t>OPS</t>
  </si>
  <si>
    <t>Total</t>
  </si>
  <si>
    <t>Year(s)</t>
  </si>
  <si>
    <t>09</t>
  </si>
  <si>
    <t>Season</t>
  </si>
  <si>
    <t>At Bats</t>
  </si>
  <si>
    <t>Hits</t>
  </si>
  <si>
    <t>Doubles</t>
  </si>
  <si>
    <t>Triples</t>
  </si>
  <si>
    <t>Home Runs</t>
  </si>
  <si>
    <t>Stolen Bases</t>
  </si>
  <si>
    <t>Walks</t>
  </si>
  <si>
    <t>Strike Outs</t>
  </si>
  <si>
    <t>Career</t>
  </si>
  <si>
    <t>Seasons</t>
  </si>
  <si>
    <t>Runs Scored</t>
  </si>
  <si>
    <t>Hit By Pitch</t>
  </si>
  <si>
    <t>Runs Batted In</t>
  </si>
  <si>
    <t>Sacrifices</t>
  </si>
  <si>
    <t>Batting Average (&gt;25 AB)</t>
  </si>
  <si>
    <t>Batting Average (&gt;50 AB)</t>
  </si>
  <si>
    <t>On Base Percentage (&gt;25 AB)</t>
  </si>
  <si>
    <t>On Base Percentage (&gt;50 AB)</t>
  </si>
  <si>
    <t>Slugging Percentage (&gt;25 AB)</t>
  </si>
  <si>
    <t>Slugging Percentage (&gt;50 AB)</t>
  </si>
  <si>
    <t>09-10</t>
  </si>
  <si>
    <t>10</t>
  </si>
  <si>
    <t>** Only Includes WS Stats</t>
  </si>
  <si>
    <t>All-Time Penn State Baseball Club Division II Batting Statistics</t>
  </si>
  <si>
    <t>Penn State Baseball Club Division II Batting Records</t>
  </si>
  <si>
    <t>2010 Penn State Baseball Club Division II Batting Statistics</t>
  </si>
  <si>
    <t>2009 Penn State Baseball Club Division II Batting Statistics</t>
  </si>
  <si>
    <t>Mullen, Pat</t>
  </si>
  <si>
    <t>Echavarria, Ruben</t>
  </si>
  <si>
    <t>Murter, Chris</t>
  </si>
  <si>
    <t>Chambers, Ben</t>
  </si>
  <si>
    <t>Bednarzyk, Kevin</t>
  </si>
  <si>
    <t>Gojkovich, Alex</t>
  </si>
  <si>
    <t>Cecire, Martin</t>
  </si>
  <si>
    <t>Witmer, Mike</t>
  </si>
  <si>
    <t>Ross, Pete</t>
  </si>
  <si>
    <t>Lucas, Pat</t>
  </si>
  <si>
    <t>Mack, Corey</t>
  </si>
  <si>
    <t>Motts, Carl</t>
  </si>
  <si>
    <t>Obermeier, Kevin</t>
  </si>
  <si>
    <t>Lovecchio, Dave</t>
  </si>
  <si>
    <t>Klein, Alex</t>
  </si>
  <si>
    <t>Mroskey, Buddy</t>
  </si>
  <si>
    <t>Vath, Gerard</t>
  </si>
  <si>
    <t>DiRoma, Frank</t>
  </si>
  <si>
    <t>Melaugh, Ryan</t>
  </si>
  <si>
    <t>** Missing Stats from Regionals</t>
  </si>
  <si>
    <t>Bucciarelli, Nicholas</t>
  </si>
  <si>
    <t>Cybulski, Dan</t>
  </si>
  <si>
    <t>Gilbert, Kyle</t>
  </si>
  <si>
    <t>Kittka, Ben</t>
  </si>
  <si>
    <t>Kostival, Orion</t>
  </si>
  <si>
    <t>Mruter, Chris</t>
  </si>
  <si>
    <t>Porter, Stephen</t>
  </si>
  <si>
    <t>Svenkeson, Kyle</t>
  </si>
  <si>
    <t>Tanida, Alec</t>
  </si>
  <si>
    <t>2011 Penn State Baseball Club Division II Batting Statistics</t>
  </si>
  <si>
    <t>2012 Penn State Baseball Club Division II Batting Statistics</t>
  </si>
  <si>
    <t>Dale, Steve</t>
  </si>
  <si>
    <t>Hayden, Andre</t>
  </si>
  <si>
    <t>Pyles, David</t>
  </si>
  <si>
    <t>Lovecchio, David</t>
  </si>
  <si>
    <t>Frande, Chris</t>
  </si>
  <si>
    <t>Grassie, Mark</t>
  </si>
  <si>
    <t>Monahan, Brendan</t>
  </si>
  <si>
    <t>Racioppo, Peter</t>
  </si>
  <si>
    <t>Radick, Christian</t>
  </si>
  <si>
    <t>Ross, Peter</t>
  </si>
  <si>
    <t>11</t>
  </si>
  <si>
    <t>12</t>
  </si>
  <si>
    <t>10-12</t>
  </si>
  <si>
    <t>09-11</t>
  </si>
  <si>
    <t>09-12</t>
  </si>
  <si>
    <t>11-12</t>
  </si>
  <si>
    <t>10-11</t>
  </si>
  <si>
    <t>2013 Penn State Baseball Club Division II Batting Statistics</t>
  </si>
  <si>
    <t>Artfitch, Bryan</t>
  </si>
  <si>
    <t>Bennett, Will</t>
  </si>
  <si>
    <t>Charlie, Derek</t>
  </si>
  <si>
    <t>DeJesso, Ryan</t>
  </si>
  <si>
    <t>Ferguson, Shae</t>
  </si>
  <si>
    <t>Lunardini, Jordan</t>
  </si>
  <si>
    <t>Martin, Vernon</t>
  </si>
  <si>
    <t>McMurtry, Shane</t>
  </si>
  <si>
    <t>Sallade, Ben</t>
  </si>
  <si>
    <t>Tobin, Jake</t>
  </si>
  <si>
    <t>Whittendale, Mike</t>
  </si>
  <si>
    <t>13</t>
  </si>
  <si>
    <t>10-13</t>
  </si>
  <si>
    <t>Yazujian, Ty</t>
  </si>
  <si>
    <t>2014 Penn State Baseball Club Division II Batting Statistics</t>
  </si>
  <si>
    <t>Brady, Derek</t>
  </si>
  <si>
    <t>Castro, Josh</t>
  </si>
  <si>
    <t>Hooven, Ryan</t>
  </si>
  <si>
    <t>Szubra, Frank</t>
  </si>
  <si>
    <t>14</t>
  </si>
  <si>
    <t>Lundardini, Jordan</t>
  </si>
  <si>
    <t>13-14</t>
  </si>
  <si>
    <t>10-12, 14</t>
  </si>
  <si>
    <t>10-14</t>
  </si>
  <si>
    <t>11-14</t>
  </si>
  <si>
    <t>2015 Penn State Baseball Club Division II Batting Statistics</t>
  </si>
  <si>
    <t>Reitman, Dave</t>
  </si>
  <si>
    <t>Stiles, CJ</t>
  </si>
  <si>
    <t>Varner, Bobby</t>
  </si>
  <si>
    <t>Williams, Tommy</t>
  </si>
  <si>
    <t>Ziefel, Will</t>
  </si>
  <si>
    <t>15</t>
  </si>
  <si>
    <t>13-15</t>
  </si>
  <si>
    <t>14-15</t>
  </si>
  <si>
    <t>12-15</t>
  </si>
  <si>
    <t>12, 14-15</t>
  </si>
  <si>
    <t>3 tied with 3 home runs</t>
  </si>
  <si>
    <t>2016 Penn State Baseball Club Division II Batting Statistics</t>
  </si>
  <si>
    <t>Baltes, Joe</t>
  </si>
  <si>
    <t>O'Donnell, Jordan</t>
  </si>
  <si>
    <t>Sroka, Tim</t>
  </si>
  <si>
    <t>16</t>
  </si>
  <si>
    <t>13-16</t>
  </si>
  <si>
    <t>14-16</t>
  </si>
  <si>
    <t>12-16</t>
  </si>
  <si>
    <t>15-16</t>
  </si>
  <si>
    <t>4 tied with 2 triples</t>
  </si>
  <si>
    <t>2 tied with 33 runs scored</t>
  </si>
  <si>
    <t>3 tied with 5 sacrifices</t>
  </si>
  <si>
    <t>Bennett, Wiill</t>
  </si>
  <si>
    <t>2 tied with 39 walks</t>
  </si>
  <si>
    <t>2 tied with 65 runs batted 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</si>
</sst>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0.0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10" xfId="0" applyFont="1" applyFill="1" applyBorder="1" applyAlignment="1">
      <alignment horizontal="center" wrapText="1"/>
    </xf>
    <xf numFmtId="0" fontId="0" fillId="34" borderId="25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3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56" applyFont="1" applyBorder="1">
      <alignment/>
      <protection/>
    </xf>
    <xf numFmtId="0" fontId="0" fillId="0" borderId="24" xfId="56" applyFont="1" applyBorder="1">
      <alignment/>
      <protection/>
    </xf>
    <xf numFmtId="0" fontId="0" fillId="0" borderId="19" xfId="56" applyFont="1" applyFill="1" applyBorder="1">
      <alignment/>
      <protection/>
    </xf>
    <xf numFmtId="0" fontId="0" fillId="0" borderId="21" xfId="56" applyFont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4" xfId="0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9" fontId="0" fillId="0" borderId="3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20" xfId="56" applyFont="1" applyBorder="1">
      <alignment/>
      <protection/>
    </xf>
    <xf numFmtId="0" fontId="0" fillId="0" borderId="24" xfId="56" applyFont="1" applyFill="1" applyBorder="1">
      <alignment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49" fontId="3" fillId="0" borderId="38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164" fontId="0" fillId="0" borderId="30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31" xfId="56" applyFont="1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56" applyFont="1" applyFill="1" applyBorder="1">
      <alignment/>
      <protection/>
    </xf>
    <xf numFmtId="0" fontId="0" fillId="0" borderId="31" xfId="56" applyFont="1" applyBorder="1" applyAlignment="1">
      <alignment horizontal="center"/>
      <protection/>
    </xf>
    <xf numFmtId="0" fontId="0" fillId="0" borderId="12" xfId="56" applyFont="1" applyBorder="1" applyAlignment="1">
      <alignment horizontal="center"/>
      <protection/>
    </xf>
    <xf numFmtId="0" fontId="0" fillId="0" borderId="13" xfId="56" applyFont="1" applyBorder="1" applyAlignment="1">
      <alignment horizontal="center"/>
      <protection/>
    </xf>
    <xf numFmtId="0" fontId="0" fillId="33" borderId="36" xfId="0" applyFill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18.140625" style="0" bestFit="1" customWidth="1"/>
    <col min="2" max="13" width="4.7109375" style="0" customWidth="1"/>
    <col min="14" max="18" width="6.7109375" style="0" customWidth="1"/>
  </cols>
  <sheetData>
    <row r="1" spans="1:18" s="1" customFormat="1" ht="18">
      <c r="A1" s="137" t="s">
        <v>47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32"/>
    </row>
    <row r="2" spans="2:17" ht="13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3.5" thickBot="1">
      <c r="A3" s="14" t="s">
        <v>0</v>
      </c>
      <c r="B3" s="15" t="s">
        <v>2</v>
      </c>
      <c r="C3" s="15" t="s">
        <v>1</v>
      </c>
      <c r="D3" s="15" t="s">
        <v>6</v>
      </c>
      <c r="E3" s="15" t="s">
        <v>7</v>
      </c>
      <c r="F3" s="15" t="s">
        <v>8</v>
      </c>
      <c r="G3" s="15" t="s">
        <v>3</v>
      </c>
      <c r="H3" s="15" t="s">
        <v>10</v>
      </c>
      <c r="I3" s="15" t="s">
        <v>5</v>
      </c>
      <c r="J3" s="15" t="s">
        <v>9</v>
      </c>
      <c r="K3" s="15" t="s">
        <v>4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6" t="s">
        <v>16</v>
      </c>
      <c r="R3" s="2"/>
    </row>
    <row r="4" spans="1:17" ht="12.75">
      <c r="A4" s="19" t="s">
        <v>68</v>
      </c>
      <c r="B4" s="11">
        <v>3</v>
      </c>
      <c r="C4" s="11">
        <v>2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2">
        <f>C4/B4</f>
        <v>0.6666666666666666</v>
      </c>
      <c r="O4" s="12">
        <f>(C4+I4+K4)/(B4+I4+K4+M4)</f>
        <v>0.6666666666666666</v>
      </c>
      <c r="P4" s="12">
        <f>((C4-D4-E4-F4)+(D4*2)+(E4*3)+(F4*4))/B4</f>
        <v>0.6666666666666666</v>
      </c>
      <c r="Q4" s="13">
        <f>O4+P4</f>
        <v>1.3333333333333333</v>
      </c>
    </row>
    <row r="5" spans="1:17" ht="12.75">
      <c r="A5" s="38" t="s">
        <v>54</v>
      </c>
      <c r="B5" s="11">
        <v>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1</v>
      </c>
      <c r="K5" s="11">
        <v>0</v>
      </c>
      <c r="L5" s="11">
        <v>1</v>
      </c>
      <c r="M5" s="11">
        <v>1</v>
      </c>
      <c r="N5" s="6">
        <f aca="true" t="shared" si="0" ref="N5:N21">C5/B5</f>
        <v>0</v>
      </c>
      <c r="O5" s="12">
        <f aca="true" t="shared" si="1" ref="O5:O20">(C5+I5+K5)/(B5+I5+K5+M5)</f>
        <v>0</v>
      </c>
      <c r="P5" s="6">
        <f aca="true" t="shared" si="2" ref="P5:P21">((C5-D5-E5-F5)+(D5*2)+(E5*3)+(F5*4))/B5</f>
        <v>0</v>
      </c>
      <c r="Q5" s="7">
        <f aca="true" t="shared" si="3" ref="Q5:Q21">O5+P5</f>
        <v>0</v>
      </c>
    </row>
    <row r="6" spans="1:17" ht="12.75">
      <c r="A6" s="37" t="s">
        <v>51</v>
      </c>
      <c r="B6" s="5">
        <v>7</v>
      </c>
      <c r="C6" s="5">
        <v>1</v>
      </c>
      <c r="D6" s="5">
        <v>0</v>
      </c>
      <c r="E6" s="5">
        <v>0</v>
      </c>
      <c r="F6" s="5">
        <v>0</v>
      </c>
      <c r="G6" s="5">
        <v>2</v>
      </c>
      <c r="H6" s="5">
        <v>0</v>
      </c>
      <c r="I6" s="5">
        <v>0</v>
      </c>
      <c r="J6" s="5">
        <v>3</v>
      </c>
      <c r="K6" s="5">
        <v>1</v>
      </c>
      <c r="L6" s="5">
        <v>2</v>
      </c>
      <c r="M6" s="5">
        <v>1</v>
      </c>
      <c r="N6" s="6">
        <f t="shared" si="0"/>
        <v>0.14285714285714285</v>
      </c>
      <c r="O6" s="12">
        <f t="shared" si="1"/>
        <v>0.2222222222222222</v>
      </c>
      <c r="P6" s="6">
        <f t="shared" si="2"/>
        <v>0.14285714285714285</v>
      </c>
      <c r="Q6" s="7">
        <f t="shared" si="3"/>
        <v>0.36507936507936506</v>
      </c>
    </row>
    <row r="7" spans="1:17" ht="12.75">
      <c r="A7" s="20" t="s">
        <v>69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 t="e">
        <f t="shared" si="0"/>
        <v>#DIV/0!</v>
      </c>
      <c r="O7" s="12" t="e">
        <f t="shared" si="1"/>
        <v>#DIV/0!</v>
      </c>
      <c r="P7" s="6" t="e">
        <f t="shared" si="2"/>
        <v>#DIV/0!</v>
      </c>
      <c r="Q7" s="7" t="e">
        <f t="shared" si="3"/>
        <v>#DIV/0!</v>
      </c>
    </row>
    <row r="8" spans="1:17" ht="12.75">
      <c r="A8" s="20" t="s">
        <v>65</v>
      </c>
      <c r="B8" s="5">
        <v>6</v>
      </c>
      <c r="C8" s="5">
        <v>2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</v>
      </c>
      <c r="K8" s="5">
        <v>2</v>
      </c>
      <c r="L8" s="5">
        <v>2</v>
      </c>
      <c r="M8" s="5">
        <v>0</v>
      </c>
      <c r="N8" s="6">
        <f t="shared" si="0"/>
        <v>0.3333333333333333</v>
      </c>
      <c r="O8" s="12">
        <f t="shared" si="1"/>
        <v>0.5</v>
      </c>
      <c r="P8" s="6">
        <f t="shared" si="2"/>
        <v>0.5</v>
      </c>
      <c r="Q8" s="7">
        <f t="shared" si="3"/>
        <v>1</v>
      </c>
    </row>
    <row r="9" spans="1:17" ht="12.75">
      <c r="A9" s="20" t="s">
        <v>70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 t="e">
        <f t="shared" si="0"/>
        <v>#DIV/0!</v>
      </c>
      <c r="O9" s="12" t="e">
        <f t="shared" si="1"/>
        <v>#DIV/0!</v>
      </c>
      <c r="P9" s="6" t="e">
        <f t="shared" si="2"/>
        <v>#DIV/0!</v>
      </c>
      <c r="Q9" s="7" t="e">
        <f t="shared" si="3"/>
        <v>#DIV/0!</v>
      </c>
    </row>
    <row r="10" spans="1:17" ht="12.75">
      <c r="A10" s="39" t="s">
        <v>53</v>
      </c>
      <c r="B10" s="5">
        <v>5</v>
      </c>
      <c r="C10" s="5">
        <v>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6">
        <f>C10/B10</f>
        <v>0.2</v>
      </c>
      <c r="O10" s="12">
        <f t="shared" si="1"/>
        <v>0.42857142857142855</v>
      </c>
      <c r="P10" s="6">
        <f>((C10-D10-E10-F10)+(D10*2)+(E10*3)+(F10*4))/B10</f>
        <v>0.2</v>
      </c>
      <c r="Q10" s="7">
        <f>O10+P10</f>
        <v>0.6285714285714286</v>
      </c>
    </row>
    <row r="11" spans="1:17" ht="12.75">
      <c r="A11" s="20" t="s">
        <v>71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 t="e">
        <f t="shared" si="0"/>
        <v>#DIV/0!</v>
      </c>
      <c r="O11" s="12" t="e">
        <f t="shared" si="1"/>
        <v>#DIV/0!</v>
      </c>
      <c r="P11" s="6" t="e">
        <f t="shared" si="2"/>
        <v>#DIV/0!</v>
      </c>
      <c r="Q11" s="7" t="e">
        <f t="shared" si="3"/>
        <v>#DIV/0!</v>
      </c>
    </row>
    <row r="12" spans="1:17" ht="12.75">
      <c r="A12" s="20" t="s">
        <v>72</v>
      </c>
      <c r="B12" s="5">
        <v>5</v>
      </c>
      <c r="C12" s="5">
        <v>0</v>
      </c>
      <c r="D12" s="5">
        <v>0</v>
      </c>
      <c r="E12" s="5">
        <v>0</v>
      </c>
      <c r="F12" s="5">
        <v>0</v>
      </c>
      <c r="G12" s="5">
        <v>2</v>
      </c>
      <c r="H12" s="5">
        <v>1</v>
      </c>
      <c r="I12" s="5">
        <v>0</v>
      </c>
      <c r="J12" s="5">
        <v>0</v>
      </c>
      <c r="K12" s="5">
        <v>3</v>
      </c>
      <c r="L12" s="5">
        <v>0</v>
      </c>
      <c r="M12" s="5">
        <v>0</v>
      </c>
      <c r="N12" s="6">
        <f t="shared" si="0"/>
        <v>0</v>
      </c>
      <c r="O12" s="12">
        <f t="shared" si="1"/>
        <v>0.375</v>
      </c>
      <c r="P12" s="6">
        <f t="shared" si="2"/>
        <v>0</v>
      </c>
      <c r="Q12" s="7">
        <f t="shared" si="3"/>
        <v>0.375</v>
      </c>
    </row>
    <row r="13" spans="1:17" ht="12.75">
      <c r="A13" s="20" t="s">
        <v>66</v>
      </c>
      <c r="B13" s="5">
        <v>4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2</v>
      </c>
      <c r="K13" s="5">
        <v>0</v>
      </c>
      <c r="L13" s="5">
        <v>0</v>
      </c>
      <c r="M13" s="5">
        <v>2</v>
      </c>
      <c r="N13" s="6">
        <f t="shared" si="0"/>
        <v>0.25</v>
      </c>
      <c r="O13" s="12">
        <f t="shared" si="1"/>
        <v>0.16666666666666666</v>
      </c>
      <c r="P13" s="6">
        <f t="shared" si="2"/>
        <v>0.25</v>
      </c>
      <c r="Q13" s="7">
        <f t="shared" si="3"/>
        <v>0.41666666666666663</v>
      </c>
    </row>
    <row r="14" spans="1:17" ht="12.75">
      <c r="A14" s="20" t="s">
        <v>63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 t="e">
        <f t="shared" si="0"/>
        <v>#DIV/0!</v>
      </c>
      <c r="O14" s="12" t="e">
        <f t="shared" si="1"/>
        <v>#DIV/0!</v>
      </c>
      <c r="P14" s="6" t="e">
        <f t="shared" si="2"/>
        <v>#DIV/0!</v>
      </c>
      <c r="Q14" s="7" t="e">
        <f t="shared" si="3"/>
        <v>#DIV/0!</v>
      </c>
    </row>
    <row r="15" spans="1:17" ht="12.75">
      <c r="A15" s="20" t="s">
        <v>48</v>
      </c>
      <c r="B15" s="5">
        <v>6</v>
      </c>
      <c r="C15" s="5">
        <v>0</v>
      </c>
      <c r="D15" s="5">
        <v>0</v>
      </c>
      <c r="E15" s="5">
        <v>0</v>
      </c>
      <c r="F15" s="5">
        <v>0</v>
      </c>
      <c r="G15" s="5">
        <v>2</v>
      </c>
      <c r="H15" s="5">
        <v>0</v>
      </c>
      <c r="I15" s="5">
        <v>1</v>
      </c>
      <c r="J15" s="5">
        <v>1</v>
      </c>
      <c r="K15" s="5">
        <v>1</v>
      </c>
      <c r="L15" s="5">
        <v>0</v>
      </c>
      <c r="M15" s="5">
        <v>0</v>
      </c>
      <c r="N15" s="6">
        <f t="shared" si="0"/>
        <v>0</v>
      </c>
      <c r="O15" s="12">
        <f t="shared" si="1"/>
        <v>0.25</v>
      </c>
      <c r="P15" s="6">
        <f t="shared" si="2"/>
        <v>0</v>
      </c>
      <c r="Q15" s="7">
        <f t="shared" si="3"/>
        <v>0.25</v>
      </c>
    </row>
    <row r="16" spans="1:17" ht="12.75">
      <c r="A16" s="20" t="s">
        <v>73</v>
      </c>
      <c r="B16" s="5">
        <v>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1</v>
      </c>
      <c r="K16" s="5">
        <v>1</v>
      </c>
      <c r="L16" s="5">
        <v>0</v>
      </c>
      <c r="M16" s="5">
        <v>0</v>
      </c>
      <c r="N16" s="6">
        <f>C16/B16</f>
        <v>0</v>
      </c>
      <c r="O16" s="12">
        <f t="shared" si="1"/>
        <v>0.3333333333333333</v>
      </c>
      <c r="P16" s="6">
        <f>((C16-D16-E16-F16)+(D16*2)+(E16*3)+(F16*4))/B16</f>
        <v>0</v>
      </c>
      <c r="Q16" s="7">
        <f>O16+P16</f>
        <v>0.3333333333333333</v>
      </c>
    </row>
    <row r="17" spans="1:17" ht="12.75">
      <c r="A17" s="20" t="s">
        <v>74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 t="e">
        <f>C17/B17</f>
        <v>#DIV/0!</v>
      </c>
      <c r="O17" s="12" t="e">
        <f t="shared" si="1"/>
        <v>#DIV/0!</v>
      </c>
      <c r="P17" s="6" t="e">
        <f>((C17-D17-E17-F17)+(D17*2)+(E17*3)+(F17*4))/B17</f>
        <v>#DIV/0!</v>
      </c>
      <c r="Q17" s="7" t="e">
        <f>O17+P17</f>
        <v>#DIV/0!</v>
      </c>
    </row>
    <row r="18" spans="1:17" ht="12.75">
      <c r="A18" s="20" t="s">
        <v>75</v>
      </c>
      <c r="B18" s="5">
        <v>6</v>
      </c>
      <c r="C18" s="5">
        <v>1</v>
      </c>
      <c r="D18" s="5">
        <v>0</v>
      </c>
      <c r="E18" s="5">
        <v>0</v>
      </c>
      <c r="F18" s="5">
        <v>0</v>
      </c>
      <c r="G18" s="5">
        <v>1</v>
      </c>
      <c r="H18" s="5">
        <v>1</v>
      </c>
      <c r="I18" s="5">
        <v>0</v>
      </c>
      <c r="J18" s="5">
        <v>2</v>
      </c>
      <c r="K18" s="5">
        <v>2</v>
      </c>
      <c r="L18" s="5">
        <v>0</v>
      </c>
      <c r="M18" s="5">
        <v>0</v>
      </c>
      <c r="N18" s="6">
        <f t="shared" si="0"/>
        <v>0.16666666666666666</v>
      </c>
      <c r="O18" s="12">
        <f t="shared" si="1"/>
        <v>0.375</v>
      </c>
      <c r="P18" s="6">
        <f t="shared" si="2"/>
        <v>0.16666666666666666</v>
      </c>
      <c r="Q18" s="7">
        <f t="shared" si="3"/>
        <v>0.5416666666666666</v>
      </c>
    </row>
    <row r="19" spans="1:17" ht="12.75">
      <c r="A19" s="20" t="s">
        <v>76</v>
      </c>
      <c r="B19" s="5">
        <v>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1</v>
      </c>
      <c r="L19" s="5">
        <v>0</v>
      </c>
      <c r="M19" s="5">
        <v>0</v>
      </c>
      <c r="N19" s="6">
        <f t="shared" si="0"/>
        <v>0</v>
      </c>
      <c r="O19" s="12">
        <f t="shared" si="1"/>
        <v>0.3333333333333333</v>
      </c>
      <c r="P19" s="6">
        <f t="shared" si="2"/>
        <v>0</v>
      </c>
      <c r="Q19" s="7">
        <f t="shared" si="3"/>
        <v>0.3333333333333333</v>
      </c>
    </row>
    <row r="20" spans="1:17" ht="13.5" thickBot="1">
      <c r="A20" s="20" t="s">
        <v>55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 t="e">
        <f t="shared" si="0"/>
        <v>#DIV/0!</v>
      </c>
      <c r="O20" s="12" t="e">
        <f t="shared" si="1"/>
        <v>#DIV/0!</v>
      </c>
      <c r="P20" s="6" t="e">
        <f t="shared" si="2"/>
        <v>#DIV/0!</v>
      </c>
      <c r="Q20" s="7" t="e">
        <f t="shared" si="3"/>
        <v>#DIV/0!</v>
      </c>
    </row>
    <row r="21" spans="1:17" ht="13.5" thickBot="1">
      <c r="A21" s="14" t="s">
        <v>17</v>
      </c>
      <c r="B21" s="15">
        <f aca="true" t="shared" si="4" ref="B21:M21">SUM(B4:B20)</f>
        <v>48</v>
      </c>
      <c r="C21" s="15">
        <f t="shared" si="4"/>
        <v>8</v>
      </c>
      <c r="D21" s="15">
        <f t="shared" si="4"/>
        <v>1</v>
      </c>
      <c r="E21" s="15">
        <f t="shared" si="4"/>
        <v>0</v>
      </c>
      <c r="F21" s="15">
        <f t="shared" si="4"/>
        <v>0</v>
      </c>
      <c r="G21" s="15">
        <f t="shared" si="4"/>
        <v>7</v>
      </c>
      <c r="H21" s="15">
        <f t="shared" si="4"/>
        <v>3</v>
      </c>
      <c r="I21" s="15">
        <f t="shared" si="4"/>
        <v>3</v>
      </c>
      <c r="J21" s="15">
        <f t="shared" si="4"/>
        <v>13</v>
      </c>
      <c r="K21" s="15">
        <f t="shared" si="4"/>
        <v>11</v>
      </c>
      <c r="L21" s="15">
        <f t="shared" si="4"/>
        <v>5</v>
      </c>
      <c r="M21" s="15">
        <f t="shared" si="4"/>
        <v>4</v>
      </c>
      <c r="N21" s="17">
        <f t="shared" si="0"/>
        <v>0.16666666666666666</v>
      </c>
      <c r="O21" s="17">
        <f>(C21+I21+K21)/(B21+I21+K21+M21)</f>
        <v>0.3333333333333333</v>
      </c>
      <c r="P21" s="17">
        <f t="shared" si="2"/>
        <v>0.1875</v>
      </c>
      <c r="Q21" s="18">
        <f t="shared" si="3"/>
        <v>0.5208333333333333</v>
      </c>
    </row>
    <row r="22" spans="1:17" ht="12.75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ht="12.75">
      <c r="A23" s="40" t="s">
        <v>43</v>
      </c>
    </row>
  </sheetData>
  <sheetProtection/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P58" sqref="P58"/>
    </sheetView>
  </sheetViews>
  <sheetFormatPr defaultColWidth="9.140625" defaultRowHeight="12.75"/>
  <cols>
    <col min="1" max="1" width="18.00390625" style="65" bestFit="1" customWidth="1"/>
    <col min="2" max="2" width="8.7109375" style="95" bestFit="1" customWidth="1"/>
    <col min="3" max="3" width="8.57421875" style="96" bestFit="1" customWidth="1"/>
    <col min="4" max="14" width="4.7109375" style="96" customWidth="1"/>
    <col min="15" max="18" width="6.7109375" style="96" customWidth="1"/>
    <col min="19" max="19" width="6.7109375" style="65" customWidth="1"/>
    <col min="20" max="16384" width="9.140625" style="65" customWidth="1"/>
  </cols>
  <sheetData>
    <row r="1" spans="1:19" s="94" customFormat="1" ht="18">
      <c r="A1" s="138" t="s">
        <v>44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93"/>
    </row>
    <row r="2" ht="13.5" thickBot="1"/>
    <row r="3" spans="1:19" ht="13.5" thickBot="1">
      <c r="A3" s="97" t="s">
        <v>0</v>
      </c>
      <c r="B3" s="98" t="s">
        <v>18</v>
      </c>
      <c r="C3" s="99" t="s">
        <v>2</v>
      </c>
      <c r="D3" s="99" t="s">
        <v>1</v>
      </c>
      <c r="E3" s="99" t="s">
        <v>6</v>
      </c>
      <c r="F3" s="99" t="s">
        <v>7</v>
      </c>
      <c r="G3" s="99" t="s">
        <v>8</v>
      </c>
      <c r="H3" s="99" t="s">
        <v>3</v>
      </c>
      <c r="I3" s="99" t="s">
        <v>10</v>
      </c>
      <c r="J3" s="99" t="s">
        <v>5</v>
      </c>
      <c r="K3" s="99" t="s">
        <v>9</v>
      </c>
      <c r="L3" s="99" t="s">
        <v>4</v>
      </c>
      <c r="M3" s="99" t="s">
        <v>11</v>
      </c>
      <c r="N3" s="99" t="s">
        <v>12</v>
      </c>
      <c r="O3" s="99" t="s">
        <v>13</v>
      </c>
      <c r="P3" s="99" t="s">
        <v>14</v>
      </c>
      <c r="Q3" s="99" t="s">
        <v>15</v>
      </c>
      <c r="R3" s="100" t="s">
        <v>16</v>
      </c>
      <c r="S3" s="101"/>
    </row>
    <row r="4" spans="1:19" ht="12.75">
      <c r="A4" s="130" t="s">
        <v>97</v>
      </c>
      <c r="B4" s="112" t="s">
        <v>108</v>
      </c>
      <c r="C4" s="131">
        <f>Season!C4</f>
        <v>0</v>
      </c>
      <c r="D4" s="131">
        <f>Season!D4</f>
        <v>0</v>
      </c>
      <c r="E4" s="131">
        <f>Season!E4</f>
        <v>0</v>
      </c>
      <c r="F4" s="131">
        <f>Season!F4</f>
        <v>0</v>
      </c>
      <c r="G4" s="131">
        <f>Season!G4</f>
        <v>0</v>
      </c>
      <c r="H4" s="131">
        <f>Season!H4</f>
        <v>17</v>
      </c>
      <c r="I4" s="131">
        <f>Season!I4</f>
        <v>8</v>
      </c>
      <c r="J4" s="131">
        <f>Season!J4</f>
        <v>0</v>
      </c>
      <c r="K4" s="131">
        <f>Season!K4</f>
        <v>0</v>
      </c>
      <c r="L4" s="131">
        <f>Season!L4</f>
        <v>0</v>
      </c>
      <c r="M4" s="131">
        <f>Season!M4</f>
        <v>0</v>
      </c>
      <c r="N4" s="131">
        <f>Season!N4</f>
        <v>0</v>
      </c>
      <c r="O4" s="110" t="e">
        <f>D4/C4</f>
        <v>#DIV/0!</v>
      </c>
      <c r="P4" s="110" t="e">
        <f>(D4+J4+L4)/(C4+J4+L4+N4)</f>
        <v>#DIV/0!</v>
      </c>
      <c r="Q4" s="110" t="e">
        <f>((D4-E4-F4-G4)+(E4*2)+(F4*3)+(G4*4))/C4</f>
        <v>#DIV/0!</v>
      </c>
      <c r="R4" s="111" t="e">
        <f>P4+Q4</f>
        <v>#DIV/0!</v>
      </c>
      <c r="S4" s="101"/>
    </row>
    <row r="5" spans="1:19" ht="12.75">
      <c r="A5" s="130" t="s">
        <v>135</v>
      </c>
      <c r="B5" s="112" t="s">
        <v>138</v>
      </c>
      <c r="C5" s="131">
        <f>'2016'!B4</f>
        <v>14</v>
      </c>
      <c r="D5" s="131">
        <f>'2016'!C4</f>
        <v>7</v>
      </c>
      <c r="E5" s="131">
        <f>'2016'!D4</f>
        <v>1</v>
      </c>
      <c r="F5" s="131">
        <f>'2016'!E4</f>
        <v>0</v>
      </c>
      <c r="G5" s="131">
        <f>'2016'!F4</f>
        <v>0</v>
      </c>
      <c r="H5" s="131">
        <f>'2016'!G4</f>
        <v>3</v>
      </c>
      <c r="I5" s="131">
        <f>'2016'!H4</f>
        <v>0</v>
      </c>
      <c r="J5" s="131">
        <f>'2016'!I4</f>
        <v>0</v>
      </c>
      <c r="K5" s="131">
        <f>'2016'!J4</f>
        <v>1</v>
      </c>
      <c r="L5" s="131">
        <f>'2016'!K4</f>
        <v>1</v>
      </c>
      <c r="M5" s="131">
        <f>'2016'!L4</f>
        <v>1</v>
      </c>
      <c r="N5" s="131">
        <f>'2016'!M4</f>
        <v>2</v>
      </c>
      <c r="O5" s="110">
        <f>D5/C5</f>
        <v>0.5</v>
      </c>
      <c r="P5" s="110">
        <f>(D5+J5+L5)/(C5+J5+L5+N5)</f>
        <v>0.47058823529411764</v>
      </c>
      <c r="Q5" s="110">
        <f>((D5-E5-F5-G5)+(E5*2)+(F5*3)+(G5*4))/C5</f>
        <v>0.5714285714285714</v>
      </c>
      <c r="R5" s="111">
        <f>P5+Q5</f>
        <v>1.042016806722689</v>
      </c>
      <c r="S5" s="101"/>
    </row>
    <row r="6" spans="1:18" ht="12.75">
      <c r="A6" s="107" t="s">
        <v>52</v>
      </c>
      <c r="B6" s="112" t="s">
        <v>91</v>
      </c>
      <c r="C6" s="109">
        <f>SUM(Season!C6:C8)</f>
        <v>80</v>
      </c>
      <c r="D6" s="109">
        <f>SUM(Season!D6:D8)</f>
        <v>25</v>
      </c>
      <c r="E6" s="109">
        <f>SUM(Season!E6:E8)</f>
        <v>5</v>
      </c>
      <c r="F6" s="109">
        <f>SUM(Season!F6:F8)</f>
        <v>0</v>
      </c>
      <c r="G6" s="109">
        <f>SUM(Season!G6:G8)</f>
        <v>1</v>
      </c>
      <c r="H6" s="109">
        <f>SUM(Season!H6:H8)</f>
        <v>21</v>
      </c>
      <c r="I6" s="109">
        <f>SUM(Season!I6:I8)</f>
        <v>1</v>
      </c>
      <c r="J6" s="109">
        <f>SUM(Season!J6:J8)</f>
        <v>2</v>
      </c>
      <c r="K6" s="109">
        <f>SUM(Season!K6:K8)</f>
        <v>15</v>
      </c>
      <c r="L6" s="109">
        <f>SUM(Season!L6:L8)</f>
        <v>15</v>
      </c>
      <c r="M6" s="109">
        <f>SUM(Season!M6:M8)</f>
        <v>16</v>
      </c>
      <c r="N6" s="109">
        <f>SUM(Season!N6:N8)</f>
        <v>0</v>
      </c>
      <c r="O6" s="110">
        <f aca="true" t="shared" si="0" ref="O6:O63">D6/C6</f>
        <v>0.3125</v>
      </c>
      <c r="P6" s="110">
        <f aca="true" t="shared" si="1" ref="P6:P62">(D6+J6+L6)/(C6+J6+L6+N6)</f>
        <v>0.4329896907216495</v>
      </c>
      <c r="Q6" s="110">
        <f aca="true" t="shared" si="2" ref="Q6:Q63">((D6-E6-F6-G6)+(E6*2)+(F6*3)+(G6*4))/C6</f>
        <v>0.4125</v>
      </c>
      <c r="R6" s="111">
        <f aca="true" t="shared" si="3" ref="R6:R63">P6+Q6</f>
        <v>0.8454896907216495</v>
      </c>
    </row>
    <row r="7" spans="1:18" ht="12.75">
      <c r="A7" s="38" t="s">
        <v>98</v>
      </c>
      <c r="B7" s="112" t="s">
        <v>139</v>
      </c>
      <c r="C7" s="84">
        <f>SUM(Season!C9:C12)</f>
        <v>269</v>
      </c>
      <c r="D7" s="84">
        <f>SUM(Season!D9:D12)</f>
        <v>97</v>
      </c>
      <c r="E7" s="84">
        <f>SUM(Season!E9:E12)</f>
        <v>26</v>
      </c>
      <c r="F7" s="109">
        <f>SUM(Season!F9:F12)</f>
        <v>0</v>
      </c>
      <c r="G7" s="84">
        <f>SUM(Season!G9:G12)</f>
        <v>4</v>
      </c>
      <c r="H7" s="84">
        <f>SUM(Season!H9:H12)</f>
        <v>93</v>
      </c>
      <c r="I7" s="84">
        <f>SUM(Season!I9:I12)</f>
        <v>29</v>
      </c>
      <c r="J7" s="84">
        <f>SUM(Season!J9:J12)</f>
        <v>13</v>
      </c>
      <c r="K7" s="109">
        <f>SUM(Season!K9:K12)</f>
        <v>17</v>
      </c>
      <c r="L7" s="109">
        <f>SUM(Season!L9:L12)</f>
        <v>34</v>
      </c>
      <c r="M7" s="84">
        <f>SUM(Season!M9:M12)</f>
        <v>69</v>
      </c>
      <c r="N7" s="84">
        <f>SUM(Season!N9:N12)</f>
        <v>14</v>
      </c>
      <c r="O7" s="110">
        <f>D7/C7</f>
        <v>0.36059479553903345</v>
      </c>
      <c r="P7" s="110">
        <f t="shared" si="1"/>
        <v>0.43636363636363634</v>
      </c>
      <c r="Q7" s="110">
        <f>((D7-E7-F7-G7)+(E7*2)+(F7*3)+(G7*4))/C7</f>
        <v>0.5018587360594795</v>
      </c>
      <c r="R7" s="111">
        <f>P7+Q7</f>
        <v>0.9382223724231158</v>
      </c>
    </row>
    <row r="8" spans="1:18" ht="12.75">
      <c r="A8" s="38" t="s">
        <v>112</v>
      </c>
      <c r="B8" s="112" t="s">
        <v>140</v>
      </c>
      <c r="C8" s="109">
        <f>SUM(Season!C13:C15)</f>
        <v>107</v>
      </c>
      <c r="D8" s="109">
        <f>SUM(Season!D13:D15)</f>
        <v>31</v>
      </c>
      <c r="E8" s="109">
        <f>SUM(Season!E13:E15)</f>
        <v>6</v>
      </c>
      <c r="F8" s="109">
        <f>SUM(Season!F13:F15)</f>
        <v>0</v>
      </c>
      <c r="G8" s="109">
        <f>SUM(Season!G13:G15)</f>
        <v>1</v>
      </c>
      <c r="H8" s="109">
        <f>SUM(Season!H13:H15)</f>
        <v>25</v>
      </c>
      <c r="I8" s="109">
        <f>SUM(Season!I13:I15)</f>
        <v>1</v>
      </c>
      <c r="J8" s="109">
        <f>SUM(Season!J13:J15)</f>
        <v>2</v>
      </c>
      <c r="K8" s="109">
        <f>SUM(Season!K13:K15)</f>
        <v>13</v>
      </c>
      <c r="L8" s="109">
        <f>SUM(Season!L13:L15)</f>
        <v>20</v>
      </c>
      <c r="M8" s="109">
        <f>SUM(Season!M13:M15)</f>
        <v>29</v>
      </c>
      <c r="N8" s="109">
        <f>SUM(Season!N13:N15)</f>
        <v>7</v>
      </c>
      <c r="O8" s="110">
        <f>D8/C8</f>
        <v>0.2897196261682243</v>
      </c>
      <c r="P8" s="110">
        <f t="shared" si="1"/>
        <v>0.3897058823529412</v>
      </c>
      <c r="Q8" s="110">
        <f>((D8-E8-F8-G8)+(E8*2)+(F8*3)+(G8*4))/C8</f>
        <v>0.37383177570093457</v>
      </c>
      <c r="R8" s="111">
        <f>P8+Q8</f>
        <v>0.7635376580538757</v>
      </c>
    </row>
    <row r="9" spans="1:18" ht="12.75">
      <c r="A9" s="107" t="s">
        <v>68</v>
      </c>
      <c r="B9" s="108" t="s">
        <v>19</v>
      </c>
      <c r="C9" s="109">
        <f>Season!C16</f>
        <v>3</v>
      </c>
      <c r="D9" s="109">
        <f>Season!D16</f>
        <v>2</v>
      </c>
      <c r="E9" s="109">
        <f>Season!E16</f>
        <v>0</v>
      </c>
      <c r="F9" s="109">
        <f>Season!F16</f>
        <v>0</v>
      </c>
      <c r="G9" s="109">
        <f>Season!G16</f>
        <v>0</v>
      </c>
      <c r="H9" s="109">
        <f>Season!H16</f>
        <v>0</v>
      </c>
      <c r="I9" s="109">
        <f>Season!I16</f>
        <v>0</v>
      </c>
      <c r="J9" s="109">
        <f>Season!J16</f>
        <v>0</v>
      </c>
      <c r="K9" s="109">
        <f>Season!K16</f>
        <v>0</v>
      </c>
      <c r="L9" s="109">
        <f>Season!L16</f>
        <v>0</v>
      </c>
      <c r="M9" s="109">
        <f>Season!M16</f>
        <v>0</v>
      </c>
      <c r="N9" s="109">
        <f>Season!N16</f>
        <v>0</v>
      </c>
      <c r="O9" s="78">
        <f t="shared" si="0"/>
        <v>0.6666666666666666</v>
      </c>
      <c r="P9" s="110">
        <f t="shared" si="1"/>
        <v>0.6666666666666666</v>
      </c>
      <c r="Q9" s="78">
        <f t="shared" si="2"/>
        <v>0.6666666666666666</v>
      </c>
      <c r="R9" s="81">
        <f t="shared" si="3"/>
        <v>1.3333333333333333</v>
      </c>
    </row>
    <row r="10" spans="1:18" ht="12.75">
      <c r="A10" s="38" t="s">
        <v>113</v>
      </c>
      <c r="B10" s="112" t="s">
        <v>140</v>
      </c>
      <c r="C10" s="109">
        <f>SUM(Season!C17:C19)</f>
        <v>146</v>
      </c>
      <c r="D10" s="109">
        <f>SUM(Season!D17:D19)</f>
        <v>46</v>
      </c>
      <c r="E10" s="109">
        <f>SUM(Season!E17:E19)</f>
        <v>5</v>
      </c>
      <c r="F10" s="109">
        <f>SUM(Season!F17:F19)</f>
        <v>0</v>
      </c>
      <c r="G10" s="109">
        <f>SUM(Season!G17:G19)</f>
        <v>3</v>
      </c>
      <c r="H10" s="109">
        <f>SUM(Season!H17:H19)</f>
        <v>34</v>
      </c>
      <c r="I10" s="109">
        <f>SUM(Season!I17:I19)</f>
        <v>3</v>
      </c>
      <c r="J10" s="109">
        <f>SUM(Season!J17:J19)</f>
        <v>2</v>
      </c>
      <c r="K10" s="109">
        <f>SUM(Season!K17:K19)</f>
        <v>32</v>
      </c>
      <c r="L10" s="109">
        <f>SUM(Season!L17:L19)</f>
        <v>37</v>
      </c>
      <c r="M10" s="109">
        <f>SUM(Season!M17:M19)</f>
        <v>46</v>
      </c>
      <c r="N10" s="109">
        <f>SUM(Season!N17:N19)</f>
        <v>5</v>
      </c>
      <c r="O10" s="78">
        <f>D10/C10</f>
        <v>0.3150684931506849</v>
      </c>
      <c r="P10" s="110">
        <f t="shared" si="1"/>
        <v>0.4473684210526316</v>
      </c>
      <c r="Q10" s="78">
        <f>((D10-E10-F10-G10)+(E10*2)+(F10*3)+(G10*4))/C10</f>
        <v>0.410958904109589</v>
      </c>
      <c r="R10" s="81">
        <f>P10+Q10</f>
        <v>0.8583273251622205</v>
      </c>
    </row>
    <row r="11" spans="1:18" ht="12.75">
      <c r="A11" s="37" t="s">
        <v>54</v>
      </c>
      <c r="B11" s="63" t="s">
        <v>92</v>
      </c>
      <c r="C11" s="64">
        <f>SUM(Season!C20:C22)</f>
        <v>58</v>
      </c>
      <c r="D11" s="64">
        <f>SUM(Season!D20:D22)</f>
        <v>20</v>
      </c>
      <c r="E11" s="64">
        <f>SUM(Season!E20:E22)</f>
        <v>1</v>
      </c>
      <c r="F11" s="64">
        <f>SUM(Season!F20:F22)</f>
        <v>0</v>
      </c>
      <c r="G11" s="64">
        <f>SUM(Season!G20:G22)</f>
        <v>0</v>
      </c>
      <c r="H11" s="64">
        <f>SUM(Season!H20:H22)</f>
        <v>15</v>
      </c>
      <c r="I11" s="64">
        <f>SUM(Season!I20:I22)</f>
        <v>8</v>
      </c>
      <c r="J11" s="64">
        <f>SUM(Season!J20:J22)</f>
        <v>3</v>
      </c>
      <c r="K11" s="64">
        <f>SUM(Season!K20:K22)</f>
        <v>9</v>
      </c>
      <c r="L11" s="64">
        <f>SUM(Season!L20:L22)</f>
        <v>10</v>
      </c>
      <c r="M11" s="64">
        <f>SUM(Season!M20:M22)</f>
        <v>16</v>
      </c>
      <c r="N11" s="64">
        <f>SUM(Season!N20:N22)</f>
        <v>2</v>
      </c>
      <c r="O11" s="78">
        <f t="shared" si="0"/>
        <v>0.3448275862068966</v>
      </c>
      <c r="P11" s="110">
        <f t="shared" si="1"/>
        <v>0.4520547945205479</v>
      </c>
      <c r="Q11" s="78">
        <f t="shared" si="2"/>
        <v>0.3620689655172414</v>
      </c>
      <c r="R11" s="81">
        <f t="shared" si="3"/>
        <v>0.8141237600377893</v>
      </c>
    </row>
    <row r="12" spans="1:18" ht="12.75">
      <c r="A12" s="39" t="s">
        <v>51</v>
      </c>
      <c r="B12" s="63" t="s">
        <v>93</v>
      </c>
      <c r="C12" s="64">
        <f>SUM(Season!C23:C26)</f>
        <v>184</v>
      </c>
      <c r="D12" s="64">
        <f>SUM(Season!D23:D26)</f>
        <v>59</v>
      </c>
      <c r="E12" s="64">
        <f>SUM(Season!E23:E26)</f>
        <v>18</v>
      </c>
      <c r="F12" s="64">
        <f>SUM(Season!F23:F26)</f>
        <v>2</v>
      </c>
      <c r="G12" s="64">
        <f>SUM(Season!G23:G26)</f>
        <v>3</v>
      </c>
      <c r="H12" s="64">
        <f>SUM(Season!H23:H26)</f>
        <v>55</v>
      </c>
      <c r="I12" s="64">
        <f>SUM(Season!I23:I26)</f>
        <v>8</v>
      </c>
      <c r="J12" s="64">
        <f>SUM(Season!J23:J26)</f>
        <v>10</v>
      </c>
      <c r="K12" s="64">
        <f>SUM(Season!K23:K26)</f>
        <v>23</v>
      </c>
      <c r="L12" s="64">
        <f>SUM(Season!L23:L26)</f>
        <v>22</v>
      </c>
      <c r="M12" s="64">
        <f>SUM(Season!M23:M26)</f>
        <v>56</v>
      </c>
      <c r="N12" s="64">
        <f>SUM(Season!N23:N26)</f>
        <v>7</v>
      </c>
      <c r="O12" s="78">
        <f t="shared" si="0"/>
        <v>0.32065217391304346</v>
      </c>
      <c r="P12" s="110">
        <f t="shared" si="1"/>
        <v>0.4080717488789238</v>
      </c>
      <c r="Q12" s="78">
        <f t="shared" si="2"/>
        <v>0.4891304347826087</v>
      </c>
      <c r="R12" s="81">
        <f t="shared" si="3"/>
        <v>0.8972021836615325</v>
      </c>
    </row>
    <row r="13" spans="1:18" ht="12.75">
      <c r="A13" s="39" t="s">
        <v>99</v>
      </c>
      <c r="B13" s="63" t="s">
        <v>139</v>
      </c>
      <c r="C13" s="64">
        <f>SUM(Season!C27:C30)</f>
        <v>130</v>
      </c>
      <c r="D13" s="64">
        <f>SUM(Season!D27:D30)</f>
        <v>40</v>
      </c>
      <c r="E13" s="64">
        <f>SUM(Season!E27:E30)</f>
        <v>6</v>
      </c>
      <c r="F13" s="64">
        <f>SUM(Season!F27:F30)</f>
        <v>0</v>
      </c>
      <c r="G13" s="64">
        <f>SUM(Season!G27:G30)</f>
        <v>0</v>
      </c>
      <c r="H13" s="64">
        <f>SUM(Season!H27:H30)</f>
        <v>25</v>
      </c>
      <c r="I13" s="64">
        <f>SUM(Season!I27:I30)</f>
        <v>2</v>
      </c>
      <c r="J13" s="64">
        <f>SUM(Season!J27:J30)</f>
        <v>1</v>
      </c>
      <c r="K13" s="64">
        <f>SUM(Season!K27:K30)</f>
        <v>17</v>
      </c>
      <c r="L13" s="64">
        <f>SUM(Season!L27:L30)</f>
        <v>28</v>
      </c>
      <c r="M13" s="64">
        <f>SUM(Season!M27:M30)</f>
        <v>26</v>
      </c>
      <c r="N13" s="64">
        <f>SUM(Season!N27:N30)</f>
        <v>1</v>
      </c>
      <c r="O13" s="78">
        <f>D13/C13</f>
        <v>0.3076923076923077</v>
      </c>
      <c r="P13" s="110">
        <f t="shared" si="1"/>
        <v>0.43125</v>
      </c>
      <c r="Q13" s="78">
        <f>((D13-E13-F13-G13)+(E13*2)+(F13*3)+(G13*4))/C13</f>
        <v>0.35384615384615387</v>
      </c>
      <c r="R13" s="81">
        <f>P13+Q13</f>
        <v>0.7850961538461538</v>
      </c>
    </row>
    <row r="14" spans="1:18" ht="12.75">
      <c r="A14" s="39" t="s">
        <v>69</v>
      </c>
      <c r="B14" s="113" t="s">
        <v>19</v>
      </c>
      <c r="C14" s="64">
        <f>Season!C31</f>
        <v>0</v>
      </c>
      <c r="D14" s="64">
        <f>Season!D31</f>
        <v>0</v>
      </c>
      <c r="E14" s="64">
        <f>Season!E31</f>
        <v>0</v>
      </c>
      <c r="F14" s="64">
        <f>Season!F31</f>
        <v>0</v>
      </c>
      <c r="G14" s="64">
        <f>Season!G31</f>
        <v>0</v>
      </c>
      <c r="H14" s="64">
        <f>Season!H31</f>
        <v>0</v>
      </c>
      <c r="I14" s="64">
        <f>Season!I31</f>
        <v>0</v>
      </c>
      <c r="J14" s="64">
        <f>Season!J31</f>
        <v>0</v>
      </c>
      <c r="K14" s="64">
        <f>Season!K31</f>
        <v>0</v>
      </c>
      <c r="L14" s="64">
        <f>Season!L31</f>
        <v>0</v>
      </c>
      <c r="M14" s="64">
        <f>Season!M31</f>
        <v>0</v>
      </c>
      <c r="N14" s="64">
        <f>Season!N31</f>
        <v>0</v>
      </c>
      <c r="O14" s="78" t="e">
        <f t="shared" si="0"/>
        <v>#DIV/0!</v>
      </c>
      <c r="P14" s="110" t="e">
        <f t="shared" si="1"/>
        <v>#DIV/0!</v>
      </c>
      <c r="Q14" s="78" t="e">
        <f t="shared" si="2"/>
        <v>#DIV/0!</v>
      </c>
      <c r="R14" s="81" t="e">
        <f t="shared" si="3"/>
        <v>#DIV/0!</v>
      </c>
    </row>
    <row r="15" spans="1:18" ht="12.75">
      <c r="A15" s="39" t="s">
        <v>79</v>
      </c>
      <c r="B15" s="63" t="s">
        <v>89</v>
      </c>
      <c r="C15" s="64">
        <f>Season!C32</f>
        <v>64</v>
      </c>
      <c r="D15" s="64">
        <f>Season!D32</f>
        <v>34</v>
      </c>
      <c r="E15" s="64">
        <f>Season!E32</f>
        <v>7</v>
      </c>
      <c r="F15" s="64">
        <f>Season!F32</f>
        <v>1</v>
      </c>
      <c r="G15" s="64">
        <f>Season!G32</f>
        <v>0</v>
      </c>
      <c r="H15" s="64">
        <f>Season!H32</f>
        <v>21</v>
      </c>
      <c r="I15" s="64">
        <f>Season!I32</f>
        <v>2</v>
      </c>
      <c r="J15" s="64">
        <f>Season!J32</f>
        <v>0</v>
      </c>
      <c r="K15" s="64">
        <f>Season!K32</f>
        <v>4</v>
      </c>
      <c r="L15" s="64">
        <f>Season!L32</f>
        <v>3</v>
      </c>
      <c r="M15" s="64">
        <f>Season!M32</f>
        <v>9</v>
      </c>
      <c r="N15" s="64">
        <f>Season!N32</f>
        <v>1</v>
      </c>
      <c r="O15" s="60">
        <f t="shared" si="0"/>
        <v>0.53125</v>
      </c>
      <c r="P15" s="177">
        <f t="shared" si="1"/>
        <v>0.5441176470588235</v>
      </c>
      <c r="Q15" s="60">
        <f t="shared" si="2"/>
        <v>0.671875</v>
      </c>
      <c r="R15" s="81">
        <f t="shared" si="3"/>
        <v>1.2159926470588234</v>
      </c>
    </row>
    <row r="16" spans="1:18" ht="12.75">
      <c r="A16" s="39" t="s">
        <v>100</v>
      </c>
      <c r="B16" s="63" t="s">
        <v>139</v>
      </c>
      <c r="C16" s="59">
        <f>SUM(Season!C33:C36)</f>
        <v>284</v>
      </c>
      <c r="D16" s="59">
        <f>SUM(Season!D33:D36)</f>
        <v>113</v>
      </c>
      <c r="E16" s="59">
        <f>SUM(Season!E33:E36)</f>
        <v>31</v>
      </c>
      <c r="F16" s="59">
        <f>SUM(Season!F33:F36)</f>
        <v>12</v>
      </c>
      <c r="G16" s="59">
        <f>SUM(Season!G33:G36)</f>
        <v>19</v>
      </c>
      <c r="H16" s="59">
        <f>SUM(Season!H33:H36)</f>
        <v>96</v>
      </c>
      <c r="I16" s="64">
        <f>SUM(Season!I33:I36)</f>
        <v>13</v>
      </c>
      <c r="J16" s="64">
        <f>SUM(Season!J33:J36)</f>
        <v>4</v>
      </c>
      <c r="K16" s="59">
        <f>SUM(Season!K33:K36)</f>
        <v>39</v>
      </c>
      <c r="L16" s="59">
        <f>SUM(Season!L33:L36)</f>
        <v>59</v>
      </c>
      <c r="M16" s="59">
        <f>SUM(Season!M33:M36)</f>
        <v>103</v>
      </c>
      <c r="N16" s="64">
        <f>SUM(Season!N33:N36)</f>
        <v>5</v>
      </c>
      <c r="O16" s="60">
        <f>D16/C16</f>
        <v>0.397887323943662</v>
      </c>
      <c r="P16" s="177">
        <f t="shared" si="1"/>
        <v>0.5</v>
      </c>
      <c r="Q16" s="60">
        <f>((D16-E16-F16-G16)+(E16*2)+(F16*3)+(G16*4))/C16</f>
        <v>0.7922535211267606</v>
      </c>
      <c r="R16" s="81">
        <f>P16+Q16</f>
        <v>1.2922535211267605</v>
      </c>
    </row>
    <row r="17" spans="1:18" ht="12.75">
      <c r="A17" s="37" t="s">
        <v>65</v>
      </c>
      <c r="B17" s="63" t="s">
        <v>41</v>
      </c>
      <c r="C17" s="64">
        <f>SUM(Season!C37:C38)</f>
        <v>54</v>
      </c>
      <c r="D17" s="64">
        <f>SUM(Season!D37:D38)</f>
        <v>17</v>
      </c>
      <c r="E17" s="64">
        <f>SUM(Season!E37:E38)</f>
        <v>7</v>
      </c>
      <c r="F17" s="64">
        <f>SUM(Season!F37:F38)</f>
        <v>0</v>
      </c>
      <c r="G17" s="64">
        <f>SUM(Season!G37:G38)</f>
        <v>0</v>
      </c>
      <c r="H17" s="64">
        <f>SUM(Season!H37:H38)</f>
        <v>13</v>
      </c>
      <c r="I17" s="64">
        <f>SUM(Season!I37:I38)</f>
        <v>4</v>
      </c>
      <c r="J17" s="64">
        <f>SUM(Season!J37:J38)</f>
        <v>0</v>
      </c>
      <c r="K17" s="64">
        <f>SUM(Season!K37:K38)</f>
        <v>9</v>
      </c>
      <c r="L17" s="64">
        <f>SUM(Season!L37:L38)</f>
        <v>11</v>
      </c>
      <c r="M17" s="64">
        <f>SUM(Season!M37:M38)</f>
        <v>17</v>
      </c>
      <c r="N17" s="64">
        <f>SUM(Season!N37:N38)</f>
        <v>0</v>
      </c>
      <c r="O17" s="78">
        <f t="shared" si="0"/>
        <v>0.3148148148148148</v>
      </c>
      <c r="P17" s="110">
        <f t="shared" si="1"/>
        <v>0.4307692307692308</v>
      </c>
      <c r="Q17" s="78">
        <f t="shared" si="2"/>
        <v>0.4444444444444444</v>
      </c>
      <c r="R17" s="81">
        <f t="shared" si="3"/>
        <v>0.8752136752136752</v>
      </c>
    </row>
    <row r="18" spans="1:18" ht="12.75">
      <c r="A18" s="37" t="s">
        <v>49</v>
      </c>
      <c r="B18" s="113" t="s">
        <v>42</v>
      </c>
      <c r="C18" s="64">
        <f>Season!C39</f>
        <v>19</v>
      </c>
      <c r="D18" s="64">
        <f>Season!D39</f>
        <v>3</v>
      </c>
      <c r="E18" s="64">
        <f>Season!E39</f>
        <v>2</v>
      </c>
      <c r="F18" s="64">
        <f>Season!F39</f>
        <v>0</v>
      </c>
      <c r="G18" s="64">
        <f>Season!G39</f>
        <v>0</v>
      </c>
      <c r="H18" s="64">
        <f>Season!H39</f>
        <v>7</v>
      </c>
      <c r="I18" s="64">
        <f>Season!I39</f>
        <v>0</v>
      </c>
      <c r="J18" s="64">
        <f>Season!J39</f>
        <v>0</v>
      </c>
      <c r="K18" s="64">
        <f>Season!K39</f>
        <v>5</v>
      </c>
      <c r="L18" s="64">
        <f>Season!L39</f>
        <v>4</v>
      </c>
      <c r="M18" s="64">
        <f>Season!M39</f>
        <v>2</v>
      </c>
      <c r="N18" s="64">
        <f>Season!N39</f>
        <v>0</v>
      </c>
      <c r="O18" s="78">
        <f t="shared" si="0"/>
        <v>0.15789473684210525</v>
      </c>
      <c r="P18" s="110">
        <f t="shared" si="1"/>
        <v>0.30434782608695654</v>
      </c>
      <c r="Q18" s="78">
        <f t="shared" si="2"/>
        <v>0.2631578947368421</v>
      </c>
      <c r="R18" s="81">
        <f t="shared" si="3"/>
        <v>0.5675057208237986</v>
      </c>
    </row>
    <row r="19" spans="1:18" ht="12.75">
      <c r="A19" s="39" t="s">
        <v>101</v>
      </c>
      <c r="B19" s="63" t="s">
        <v>139</v>
      </c>
      <c r="C19" s="64">
        <f>SUM(Season!C40:C43)</f>
        <v>181</v>
      </c>
      <c r="D19" s="64">
        <f>SUM(Season!D40:D43)</f>
        <v>60</v>
      </c>
      <c r="E19" s="64">
        <f>SUM(Season!E40:E43)</f>
        <v>11</v>
      </c>
      <c r="F19" s="64">
        <f>SUM(Season!F40:F43)</f>
        <v>0</v>
      </c>
      <c r="G19" s="64">
        <f>SUM(Season!G40:G43)</f>
        <v>3</v>
      </c>
      <c r="H19" s="64">
        <f>SUM(Season!H40:H43)</f>
        <v>46</v>
      </c>
      <c r="I19" s="64">
        <f>SUM(Season!I40:I43)</f>
        <v>13</v>
      </c>
      <c r="J19" s="64">
        <f>SUM(Season!J40:J43)</f>
        <v>5</v>
      </c>
      <c r="K19" s="59">
        <f>SUM(Season!K40:K43)</f>
        <v>33</v>
      </c>
      <c r="L19" s="64">
        <f>SUM(Season!L40:L43)</f>
        <v>19</v>
      </c>
      <c r="M19" s="64">
        <f>SUM(Season!M40:M43)</f>
        <v>26</v>
      </c>
      <c r="N19" s="64">
        <f>SUM(Season!N40:N43)</f>
        <v>6</v>
      </c>
      <c r="O19" s="78">
        <f>D19/C19</f>
        <v>0.3314917127071823</v>
      </c>
      <c r="P19" s="110">
        <f t="shared" si="1"/>
        <v>0.3981042654028436</v>
      </c>
      <c r="Q19" s="78">
        <f>((D19-E19-F19-G19)+(E19*2)+(F19*3)+(G19*4))/C19</f>
        <v>0.4419889502762431</v>
      </c>
      <c r="R19" s="81">
        <f>P19+Q19</f>
        <v>0.8400932156790867</v>
      </c>
    </row>
    <row r="20" spans="1:18" ht="12.75">
      <c r="A20" s="39" t="s">
        <v>83</v>
      </c>
      <c r="B20" s="63" t="s">
        <v>141</v>
      </c>
      <c r="C20" s="64">
        <f>SUM(Season!C44:C48)</f>
        <v>192</v>
      </c>
      <c r="D20" s="64">
        <f>SUM(Season!D44:D48)</f>
        <v>69</v>
      </c>
      <c r="E20" s="64">
        <f>SUM(Season!E44:E48)</f>
        <v>15</v>
      </c>
      <c r="F20" s="59">
        <f>SUM(Season!F44:F48)</f>
        <v>4</v>
      </c>
      <c r="G20" s="64">
        <f>SUM(Season!G44:G48)</f>
        <v>2</v>
      </c>
      <c r="H20" s="64">
        <f>SUM(Season!H44:H48)</f>
        <v>72</v>
      </c>
      <c r="I20" s="59">
        <f>SUM(Season!I44:I48)</f>
        <v>36</v>
      </c>
      <c r="J20" s="64">
        <f>SUM(Season!J44:J48)</f>
        <v>5</v>
      </c>
      <c r="K20" s="59">
        <f>SUM(Season!K44:K48)</f>
        <v>33</v>
      </c>
      <c r="L20" s="64">
        <f>SUM(Season!L44:L48)</f>
        <v>39</v>
      </c>
      <c r="M20" s="64">
        <f>SUM(Season!M44:M48)</f>
        <v>65</v>
      </c>
      <c r="N20" s="59">
        <f>SUM(Season!N44:N48)</f>
        <v>11</v>
      </c>
      <c r="O20" s="78">
        <f t="shared" si="0"/>
        <v>0.359375</v>
      </c>
      <c r="P20" s="110">
        <f t="shared" si="1"/>
        <v>0.4574898785425101</v>
      </c>
      <c r="Q20" s="78">
        <f t="shared" si="2"/>
        <v>0.5104166666666666</v>
      </c>
      <c r="R20" s="81">
        <f t="shared" si="3"/>
        <v>0.9679065452091767</v>
      </c>
    </row>
    <row r="21" spans="1:18" ht="12.75">
      <c r="A21" s="37" t="s">
        <v>70</v>
      </c>
      <c r="B21" s="113" t="s">
        <v>19</v>
      </c>
      <c r="C21" s="64">
        <f>Season!C49</f>
        <v>0</v>
      </c>
      <c r="D21" s="64">
        <f>Season!D49</f>
        <v>0</v>
      </c>
      <c r="E21" s="64">
        <f>Season!E49</f>
        <v>0</v>
      </c>
      <c r="F21" s="64">
        <f>Season!F49</f>
        <v>0</v>
      </c>
      <c r="G21" s="64">
        <f>Season!G49</f>
        <v>0</v>
      </c>
      <c r="H21" s="64">
        <f>Season!H49</f>
        <v>0</v>
      </c>
      <c r="I21" s="64">
        <f>Season!I49</f>
        <v>0</v>
      </c>
      <c r="J21" s="64">
        <f>Season!J49</f>
        <v>0</v>
      </c>
      <c r="K21" s="64">
        <f>Season!K49</f>
        <v>0</v>
      </c>
      <c r="L21" s="64">
        <f>Season!L49</f>
        <v>0</v>
      </c>
      <c r="M21" s="64">
        <f>Season!M49</f>
        <v>0</v>
      </c>
      <c r="N21" s="64">
        <f>Season!N49</f>
        <v>0</v>
      </c>
      <c r="O21" s="78" t="e">
        <f t="shared" si="0"/>
        <v>#DIV/0!</v>
      </c>
      <c r="P21" s="110" t="e">
        <f t="shared" si="1"/>
        <v>#DIV/0!</v>
      </c>
      <c r="Q21" s="78" t="e">
        <f t="shared" si="2"/>
        <v>#DIV/0!</v>
      </c>
      <c r="R21" s="81" t="e">
        <f t="shared" si="3"/>
        <v>#DIV/0!</v>
      </c>
    </row>
    <row r="22" spans="1:18" ht="12.75">
      <c r="A22" s="37" t="s">
        <v>53</v>
      </c>
      <c r="B22" s="63" t="s">
        <v>93</v>
      </c>
      <c r="C22" s="64">
        <f>SUM(Season!C50:C53)</f>
        <v>103</v>
      </c>
      <c r="D22" s="64">
        <f>SUM(Season!D50:D53)</f>
        <v>28</v>
      </c>
      <c r="E22" s="64">
        <f>SUM(Season!E50:E53)</f>
        <v>2</v>
      </c>
      <c r="F22" s="64">
        <f>SUM(Season!F50:F53)</f>
        <v>0</v>
      </c>
      <c r="G22" s="64">
        <f>SUM(Season!G50:G53)</f>
        <v>0</v>
      </c>
      <c r="H22" s="64">
        <f>SUM(Season!H50:H53)</f>
        <v>23</v>
      </c>
      <c r="I22" s="64">
        <f>SUM(Season!I50:I53)</f>
        <v>5</v>
      </c>
      <c r="J22" s="59">
        <f>SUM(Season!J50:J53)</f>
        <v>13</v>
      </c>
      <c r="K22" s="64">
        <f>SUM(Season!K50:K53)</f>
        <v>15</v>
      </c>
      <c r="L22" s="64">
        <f>SUM(Season!L50:L53)</f>
        <v>17</v>
      </c>
      <c r="M22" s="64">
        <f>SUM(Season!M50:M53)</f>
        <v>16</v>
      </c>
      <c r="N22" s="64">
        <f>SUM(Season!N50:N53)</f>
        <v>1</v>
      </c>
      <c r="O22" s="78">
        <f t="shared" si="0"/>
        <v>0.27184466019417475</v>
      </c>
      <c r="P22" s="110">
        <f t="shared" si="1"/>
        <v>0.43283582089552236</v>
      </c>
      <c r="Q22" s="78">
        <f t="shared" si="2"/>
        <v>0.2912621359223301</v>
      </c>
      <c r="R22" s="81">
        <f t="shared" si="3"/>
        <v>0.7240979568178525</v>
      </c>
    </row>
    <row r="23" spans="1:18" ht="12.75">
      <c r="A23" s="39" t="s">
        <v>84</v>
      </c>
      <c r="B23" s="63" t="s">
        <v>132</v>
      </c>
      <c r="C23" s="64">
        <f>SUM(Season!C54:C56)</f>
        <v>3</v>
      </c>
      <c r="D23" s="64">
        <f>SUM(Season!D54:D56)</f>
        <v>1</v>
      </c>
      <c r="E23" s="64">
        <f>SUM(Season!E54:E56)</f>
        <v>0</v>
      </c>
      <c r="F23" s="64">
        <f>SUM(Season!F54:F56)</f>
        <v>0</v>
      </c>
      <c r="G23" s="64">
        <f>SUM(Season!G54:G56)</f>
        <v>0</v>
      </c>
      <c r="H23" s="64">
        <f>SUM(Season!H54:H56)</f>
        <v>2</v>
      </c>
      <c r="I23" s="64">
        <f>SUM(Season!I54:I56)</f>
        <v>0</v>
      </c>
      <c r="J23" s="64">
        <f>SUM(Season!J54:J56)</f>
        <v>0</v>
      </c>
      <c r="K23" s="64">
        <f>SUM(Season!K54:K56)</f>
        <v>0</v>
      </c>
      <c r="L23" s="64">
        <f>SUM(Season!L54:L56)</f>
        <v>0</v>
      </c>
      <c r="M23" s="64">
        <f>SUM(Season!M54:M56)</f>
        <v>0</v>
      </c>
      <c r="N23" s="64">
        <f>SUM(Season!N54:N56)</f>
        <v>0</v>
      </c>
      <c r="O23" s="78">
        <f t="shared" si="0"/>
        <v>0.3333333333333333</v>
      </c>
      <c r="P23" s="110">
        <f t="shared" si="1"/>
        <v>0.3333333333333333</v>
      </c>
      <c r="Q23" s="78">
        <f t="shared" si="2"/>
        <v>0.3333333333333333</v>
      </c>
      <c r="R23" s="81">
        <f t="shared" si="3"/>
        <v>0.6666666666666666</v>
      </c>
    </row>
    <row r="24" spans="1:18" ht="12.75">
      <c r="A24" s="39" t="s">
        <v>80</v>
      </c>
      <c r="B24" s="63" t="s">
        <v>94</v>
      </c>
      <c r="C24" s="64">
        <f>SUM(Season!C57:C58)</f>
        <v>69</v>
      </c>
      <c r="D24" s="64">
        <f>SUM(Season!D57:D58)</f>
        <v>31</v>
      </c>
      <c r="E24" s="64">
        <f>SUM(Season!E57:E58)</f>
        <v>5</v>
      </c>
      <c r="F24" s="64">
        <f>SUM(Season!F57:F58)</f>
        <v>0</v>
      </c>
      <c r="G24" s="64">
        <f>SUM(Season!G57:G58)</f>
        <v>0</v>
      </c>
      <c r="H24" s="64">
        <f>SUM(Season!H57:H58)</f>
        <v>16</v>
      </c>
      <c r="I24" s="64">
        <f>SUM(Season!I57:I58)</f>
        <v>7</v>
      </c>
      <c r="J24" s="64">
        <f>SUM(Season!J57:J58)</f>
        <v>0</v>
      </c>
      <c r="K24" s="64">
        <f>SUM(Season!K57:K58)</f>
        <v>1</v>
      </c>
      <c r="L24" s="64">
        <f>SUM(Season!L57:L58)</f>
        <v>5</v>
      </c>
      <c r="M24" s="64">
        <f>SUM(Season!M57:M58)</f>
        <v>20</v>
      </c>
      <c r="N24" s="64">
        <f>SUM(Season!N57:N58)</f>
        <v>2</v>
      </c>
      <c r="O24" s="60">
        <f t="shared" si="0"/>
        <v>0.4492753623188406</v>
      </c>
      <c r="P24" s="110">
        <f t="shared" si="1"/>
        <v>0.47368421052631576</v>
      </c>
      <c r="Q24" s="60">
        <f t="shared" si="2"/>
        <v>0.5217391304347826</v>
      </c>
      <c r="R24" s="81">
        <f t="shared" si="3"/>
        <v>0.9954233409610984</v>
      </c>
    </row>
    <row r="25" spans="1:18" ht="12.75">
      <c r="A25" s="39" t="s">
        <v>114</v>
      </c>
      <c r="B25" s="63" t="s">
        <v>140</v>
      </c>
      <c r="C25" s="64">
        <f>SUM(Season!C59:C61)</f>
        <v>206</v>
      </c>
      <c r="D25" s="59">
        <f>SUM(Season!D59:D61)</f>
        <v>89</v>
      </c>
      <c r="E25" s="59">
        <f>SUM(Season!E59:E61)</f>
        <v>25</v>
      </c>
      <c r="F25" s="64">
        <f>SUM(Season!F59:F61)</f>
        <v>0</v>
      </c>
      <c r="G25" s="64">
        <f>SUM(Season!G59:G61)</f>
        <v>1</v>
      </c>
      <c r="H25" s="59">
        <f>SUM(Season!H59:H61)</f>
        <v>79</v>
      </c>
      <c r="I25" s="64">
        <f>SUM(Season!I59:I61)</f>
        <v>20</v>
      </c>
      <c r="J25" s="64">
        <f>SUM(Season!J59:J61)</f>
        <v>6</v>
      </c>
      <c r="K25" s="64">
        <f>SUM(Season!K59:K61)</f>
        <v>10</v>
      </c>
      <c r="L25" s="64">
        <f>SUM(Season!L59:L61)</f>
        <v>35</v>
      </c>
      <c r="M25" s="64">
        <f>SUM(Season!M59:M61)</f>
        <v>50</v>
      </c>
      <c r="N25" s="59">
        <f>SUM(Season!N59:N61)</f>
        <v>8</v>
      </c>
      <c r="O25" s="60">
        <f>D25/C25</f>
        <v>0.4320388349514563</v>
      </c>
      <c r="P25" s="177">
        <f t="shared" si="1"/>
        <v>0.5098039215686274</v>
      </c>
      <c r="Q25" s="60">
        <f>((D25-E25-F25-G25)+(E25*2)+(F25*3)+(G25*4))/C25</f>
        <v>0.5679611650485437</v>
      </c>
      <c r="R25" s="81">
        <f>P25+Q25</f>
        <v>1.077765086617171</v>
      </c>
    </row>
    <row r="26" spans="1:18" ht="12.75">
      <c r="A26" s="37" t="s">
        <v>71</v>
      </c>
      <c r="B26" s="113" t="s">
        <v>19</v>
      </c>
      <c r="C26" s="64">
        <f>Season!C62</f>
        <v>0</v>
      </c>
      <c r="D26" s="64">
        <f>Season!D62</f>
        <v>0</v>
      </c>
      <c r="E26" s="64">
        <f>Season!E62</f>
        <v>0</v>
      </c>
      <c r="F26" s="64">
        <f>Season!F62</f>
        <v>0</v>
      </c>
      <c r="G26" s="64">
        <f>Season!G62</f>
        <v>0</v>
      </c>
      <c r="H26" s="64">
        <f>Season!H62</f>
        <v>0</v>
      </c>
      <c r="I26" s="64">
        <f>Season!I62</f>
        <v>0</v>
      </c>
      <c r="J26" s="64">
        <f>Season!J62</f>
        <v>0</v>
      </c>
      <c r="K26" s="64">
        <f>Season!K62</f>
        <v>0</v>
      </c>
      <c r="L26" s="64">
        <f>Season!L62</f>
        <v>0</v>
      </c>
      <c r="M26" s="64">
        <f>Season!M62</f>
        <v>0</v>
      </c>
      <c r="N26" s="64">
        <f>Season!N62</f>
        <v>0</v>
      </c>
      <c r="O26" s="78" t="e">
        <f t="shared" si="0"/>
        <v>#DIV/0!</v>
      </c>
      <c r="P26" s="110" t="e">
        <f t="shared" si="1"/>
        <v>#DIV/0!</v>
      </c>
      <c r="Q26" s="78" t="e">
        <f t="shared" si="2"/>
        <v>#DIV/0!</v>
      </c>
      <c r="R26" s="81" t="e">
        <f t="shared" si="3"/>
        <v>#DIV/0!</v>
      </c>
    </row>
    <row r="27" spans="1:18" ht="12.75">
      <c r="A27" s="37" t="s">
        <v>62</v>
      </c>
      <c r="B27" s="63" t="s">
        <v>119</v>
      </c>
      <c r="C27" s="59">
        <f>SUM(Season!C63:C66)</f>
        <v>260</v>
      </c>
      <c r="D27" s="64">
        <f>SUM(Season!D63:D66)</f>
        <v>84</v>
      </c>
      <c r="E27" s="64">
        <f>SUM(Season!E63:E66)</f>
        <v>16</v>
      </c>
      <c r="F27" s="64">
        <f>SUM(Season!F63:F66)</f>
        <v>1</v>
      </c>
      <c r="G27" s="64">
        <f>SUM(Season!G63:G66)</f>
        <v>2</v>
      </c>
      <c r="H27" s="59">
        <f>SUM(Season!H63:H66)</f>
        <v>91</v>
      </c>
      <c r="I27" s="59">
        <f>SUM(Season!I63:I66)</f>
        <v>37</v>
      </c>
      <c r="J27" s="59">
        <f>SUM(Season!J63:J66)</f>
        <v>11</v>
      </c>
      <c r="K27" s="59">
        <f>SUM(Season!K63:K66)</f>
        <v>40</v>
      </c>
      <c r="L27" s="59">
        <f>SUM(Season!L63:L66)</f>
        <v>52</v>
      </c>
      <c r="M27" s="64">
        <f>SUM(Season!M63:M66)</f>
        <v>65</v>
      </c>
      <c r="N27" s="64">
        <f>SUM(Season!N63:N66)</f>
        <v>6</v>
      </c>
      <c r="O27" s="78">
        <f t="shared" si="0"/>
        <v>0.3230769230769231</v>
      </c>
      <c r="P27" s="110">
        <f t="shared" si="1"/>
        <v>0.44680851063829785</v>
      </c>
      <c r="Q27" s="78">
        <f t="shared" si="2"/>
        <v>0.4153846153846154</v>
      </c>
      <c r="R27" s="81">
        <f t="shared" si="3"/>
        <v>0.8621931260229132</v>
      </c>
    </row>
    <row r="28" spans="1:18" ht="12.75">
      <c r="A28" s="37" t="s">
        <v>72</v>
      </c>
      <c r="B28" s="113" t="s">
        <v>19</v>
      </c>
      <c r="C28" s="64">
        <f>Season!C67</f>
        <v>5</v>
      </c>
      <c r="D28" s="64">
        <f>Season!D67</f>
        <v>0</v>
      </c>
      <c r="E28" s="64">
        <f>Season!E67</f>
        <v>0</v>
      </c>
      <c r="F28" s="64">
        <f>Season!F67</f>
        <v>0</v>
      </c>
      <c r="G28" s="64">
        <f>Season!G67</f>
        <v>0</v>
      </c>
      <c r="H28" s="64">
        <f>Season!H67</f>
        <v>2</v>
      </c>
      <c r="I28" s="64">
        <f>Season!I67</f>
        <v>1</v>
      </c>
      <c r="J28" s="64">
        <f>Season!J67</f>
        <v>0</v>
      </c>
      <c r="K28" s="64">
        <f>Season!K67</f>
        <v>0</v>
      </c>
      <c r="L28" s="64">
        <f>Season!L67</f>
        <v>3</v>
      </c>
      <c r="M28" s="64">
        <f>Season!M67</f>
        <v>0</v>
      </c>
      <c r="N28" s="64">
        <f>Season!N67</f>
        <v>0</v>
      </c>
      <c r="O28" s="78">
        <f t="shared" si="0"/>
        <v>0</v>
      </c>
      <c r="P28" s="110">
        <f t="shared" si="1"/>
        <v>0.375</v>
      </c>
      <c r="Q28" s="78">
        <f t="shared" si="2"/>
        <v>0</v>
      </c>
      <c r="R28" s="81">
        <f t="shared" si="3"/>
        <v>0.375</v>
      </c>
    </row>
    <row r="29" spans="1:18" ht="12.75">
      <c r="A29" s="37" t="s">
        <v>61</v>
      </c>
      <c r="B29" s="63" t="s">
        <v>109</v>
      </c>
      <c r="C29" s="64">
        <f>SUM(Season!C68:C71)</f>
        <v>150</v>
      </c>
      <c r="D29" s="64">
        <f>SUM(Season!D68:D71)</f>
        <v>43</v>
      </c>
      <c r="E29" s="64">
        <f>SUM(Season!E68:E71)</f>
        <v>9</v>
      </c>
      <c r="F29" s="59">
        <f>SUM(Season!F68:F71)</f>
        <v>3</v>
      </c>
      <c r="G29" s="64">
        <f>SUM(Season!G68:G71)</f>
        <v>2</v>
      </c>
      <c r="H29" s="64">
        <f>SUM(Season!H68:H71)</f>
        <v>41</v>
      </c>
      <c r="I29" s="64">
        <f>SUM(Season!I68:I71)</f>
        <v>6</v>
      </c>
      <c r="J29" s="59">
        <f>SUM(Season!J68:J71)</f>
        <v>11</v>
      </c>
      <c r="K29" s="64">
        <f>SUM(Season!K68:K71)</f>
        <v>20</v>
      </c>
      <c r="L29" s="64">
        <f>SUM(Season!L68:L71)</f>
        <v>27</v>
      </c>
      <c r="M29" s="64">
        <f>SUM(Season!M68:M71)</f>
        <v>28</v>
      </c>
      <c r="N29" s="64">
        <f>SUM(Season!N68:N71)</f>
        <v>3</v>
      </c>
      <c r="O29" s="78">
        <f t="shared" si="0"/>
        <v>0.2866666666666667</v>
      </c>
      <c r="P29" s="110">
        <f t="shared" si="1"/>
        <v>0.42408376963350786</v>
      </c>
      <c r="Q29" s="78">
        <f t="shared" si="2"/>
        <v>0.4266666666666667</v>
      </c>
      <c r="R29" s="81">
        <f t="shared" si="3"/>
        <v>0.8507504363001746</v>
      </c>
    </row>
    <row r="30" spans="1:18" ht="12.75">
      <c r="A30" s="37" t="s">
        <v>57</v>
      </c>
      <c r="B30" s="63" t="s">
        <v>120</v>
      </c>
      <c r="C30" s="59">
        <f>SUM(Season!C72:C76)</f>
        <v>248</v>
      </c>
      <c r="D30" s="59">
        <f>SUM(Season!D72:D76)</f>
        <v>91</v>
      </c>
      <c r="E30" s="59">
        <f>SUM(Season!E72:E76)</f>
        <v>22</v>
      </c>
      <c r="F30" s="64">
        <f>SUM(Season!F72:F76)</f>
        <v>1</v>
      </c>
      <c r="G30" s="59">
        <f>SUM(Season!G72:G76)</f>
        <v>7</v>
      </c>
      <c r="H30" s="64">
        <f>SUM(Season!H72:H76)</f>
        <v>68</v>
      </c>
      <c r="I30" s="64">
        <f>SUM(Season!I72:I76)</f>
        <v>13</v>
      </c>
      <c r="J30" s="64">
        <f>SUM(Season!J72:J76)</f>
        <v>2</v>
      </c>
      <c r="K30" s="59">
        <f>SUM(Season!K72:K76)</f>
        <v>36</v>
      </c>
      <c r="L30" s="64">
        <f>SUM(Season!L72:L76)</f>
        <v>39</v>
      </c>
      <c r="M30" s="59">
        <f>SUM(Season!M72:M76)</f>
        <v>67</v>
      </c>
      <c r="N30" s="64">
        <f>SUM(Season!N72:N76)</f>
        <v>3</v>
      </c>
      <c r="O30" s="78">
        <f t="shared" si="0"/>
        <v>0.36693548387096775</v>
      </c>
      <c r="P30" s="110">
        <f t="shared" si="1"/>
        <v>0.4520547945205479</v>
      </c>
      <c r="Q30" s="60">
        <f t="shared" si="2"/>
        <v>0.5483870967741935</v>
      </c>
      <c r="R30" s="81">
        <f t="shared" si="3"/>
        <v>1.0004418912947415</v>
      </c>
    </row>
    <row r="31" spans="1:18" ht="12.75">
      <c r="A31" s="39" t="s">
        <v>117</v>
      </c>
      <c r="B31" s="63" t="s">
        <v>118</v>
      </c>
      <c r="C31" s="64">
        <f>SUM(Season!C77:C78)</f>
        <v>87</v>
      </c>
      <c r="D31" s="64">
        <f>SUM(Season!D77:D78)</f>
        <v>26</v>
      </c>
      <c r="E31" s="64">
        <f>SUM(Season!E77:E78)</f>
        <v>7</v>
      </c>
      <c r="F31" s="64">
        <f>SUM(Season!F77:F78)</f>
        <v>1</v>
      </c>
      <c r="G31" s="64">
        <f>SUM(Season!G77:G78)</f>
        <v>1</v>
      </c>
      <c r="H31" s="64">
        <f>SUM(Season!H77:H78)</f>
        <v>30</v>
      </c>
      <c r="I31" s="64">
        <f>SUM(Season!I77:I78)</f>
        <v>12</v>
      </c>
      <c r="J31" s="64">
        <f>SUM(Season!J77:J78)</f>
        <v>3</v>
      </c>
      <c r="K31" s="64">
        <f>SUM(Season!K77:K78)</f>
        <v>19</v>
      </c>
      <c r="L31" s="64">
        <f>SUM(Season!L77:L78)</f>
        <v>9</v>
      </c>
      <c r="M31" s="64">
        <f>SUM(Season!M77:M78)</f>
        <v>18</v>
      </c>
      <c r="N31" s="64">
        <f>SUM(Season!N77:N78)</f>
        <v>0</v>
      </c>
      <c r="O31" s="78">
        <f>D31/C31</f>
        <v>0.2988505747126437</v>
      </c>
      <c r="P31" s="110">
        <f t="shared" si="1"/>
        <v>0.3838383838383838</v>
      </c>
      <c r="Q31" s="78">
        <f>((D31-E31-F31-G31)+(E31*2)+(F31*3)+(G31*4))/C31</f>
        <v>0.4367816091954023</v>
      </c>
      <c r="R31" s="81">
        <f>P31+Q31</f>
        <v>0.8206199930337861</v>
      </c>
    </row>
    <row r="32" spans="1:18" ht="12.75">
      <c r="A32" s="37" t="s">
        <v>58</v>
      </c>
      <c r="B32" s="63" t="s">
        <v>95</v>
      </c>
      <c r="C32" s="64">
        <f>SUM(Season!C79:C80)</f>
        <v>59</v>
      </c>
      <c r="D32" s="64">
        <f>SUM(Season!D79:D80)</f>
        <v>17</v>
      </c>
      <c r="E32" s="64">
        <f>SUM(Season!E79:E80)</f>
        <v>8</v>
      </c>
      <c r="F32" s="64">
        <f>SUM(Season!F79:F80)</f>
        <v>0</v>
      </c>
      <c r="G32" s="64">
        <f>SUM(Season!G79:G80)</f>
        <v>0</v>
      </c>
      <c r="H32" s="64">
        <f>SUM(Season!H79:H80)</f>
        <v>21</v>
      </c>
      <c r="I32" s="64">
        <f>SUM(Season!I79:I80)</f>
        <v>2</v>
      </c>
      <c r="J32" s="64">
        <f>SUM(Season!J79:J80)</f>
        <v>1</v>
      </c>
      <c r="K32" s="64">
        <f>SUM(Season!K79:K80)</f>
        <v>13</v>
      </c>
      <c r="L32" s="64">
        <f>SUM(Season!L79:L80)</f>
        <v>9</v>
      </c>
      <c r="M32" s="64">
        <f>SUM(Season!M79:M80)</f>
        <v>11</v>
      </c>
      <c r="N32" s="64">
        <f>SUM(Season!N79:N80)</f>
        <v>0</v>
      </c>
      <c r="O32" s="78">
        <f t="shared" si="0"/>
        <v>0.288135593220339</v>
      </c>
      <c r="P32" s="110">
        <f t="shared" si="1"/>
        <v>0.391304347826087</v>
      </c>
      <c r="Q32" s="78">
        <f t="shared" si="2"/>
        <v>0.423728813559322</v>
      </c>
      <c r="R32" s="81">
        <f t="shared" si="3"/>
        <v>0.8150331613854089</v>
      </c>
    </row>
    <row r="33" spans="1:18" ht="12.75">
      <c r="A33" s="39" t="s">
        <v>103</v>
      </c>
      <c r="B33" s="63" t="s">
        <v>129</v>
      </c>
      <c r="C33" s="64">
        <f>SUM(Season!C81:C83)</f>
        <v>209</v>
      </c>
      <c r="D33" s="64">
        <f>SUM(Season!D81:D83)</f>
        <v>70</v>
      </c>
      <c r="E33" s="64">
        <f>SUM(Season!E81:E83)</f>
        <v>14</v>
      </c>
      <c r="F33" s="64">
        <f>SUM(Season!F81:F83)</f>
        <v>2</v>
      </c>
      <c r="G33" s="64">
        <f>SUM(Season!G81:G83)</f>
        <v>2</v>
      </c>
      <c r="H33" s="64">
        <f>SUM(Season!H81:H83)</f>
        <v>50</v>
      </c>
      <c r="I33" s="64">
        <f>SUM(Season!I81:I83)</f>
        <v>19</v>
      </c>
      <c r="J33" s="64">
        <f>SUM(Season!J81:J83)</f>
        <v>1</v>
      </c>
      <c r="K33" s="64">
        <f>SUM(Season!K81:K83)</f>
        <v>19</v>
      </c>
      <c r="L33" s="64">
        <f>SUM(Season!L81:L83)</f>
        <v>18</v>
      </c>
      <c r="M33" s="64">
        <f>SUM(Season!M81:M83)</f>
        <v>46</v>
      </c>
      <c r="N33" s="64">
        <f>SUM(Season!N81:N83)</f>
        <v>5</v>
      </c>
      <c r="O33" s="78">
        <f>D33/C33</f>
        <v>0.3349282296650718</v>
      </c>
      <c r="P33" s="110">
        <f t="shared" si="1"/>
        <v>0.38197424892703863</v>
      </c>
      <c r="Q33" s="78">
        <f>((D33-E33-F33-G33)+(E33*2)+(F33*3)+(G33*4))/C33</f>
        <v>0.44976076555023925</v>
      </c>
      <c r="R33" s="81">
        <f>P33+Q33</f>
        <v>0.8317350144772779</v>
      </c>
    </row>
    <row r="34" spans="1:18" ht="12.75">
      <c r="A34" s="39" t="s">
        <v>104</v>
      </c>
      <c r="B34" s="63" t="s">
        <v>108</v>
      </c>
      <c r="C34" s="64">
        <f>Season!C84</f>
        <v>56</v>
      </c>
      <c r="D34" s="64">
        <f>Season!D84</f>
        <v>17</v>
      </c>
      <c r="E34" s="64">
        <f>Season!E84</f>
        <v>5</v>
      </c>
      <c r="F34" s="64">
        <f>Season!F84</f>
        <v>1</v>
      </c>
      <c r="G34" s="64">
        <f>Season!G84</f>
        <v>0</v>
      </c>
      <c r="H34" s="64">
        <f>Season!H84</f>
        <v>18</v>
      </c>
      <c r="I34" s="64">
        <f>Season!I84</f>
        <v>4</v>
      </c>
      <c r="J34" s="64">
        <f>Season!J84</f>
        <v>0</v>
      </c>
      <c r="K34" s="64">
        <f>Season!K84</f>
        <v>5</v>
      </c>
      <c r="L34" s="64">
        <f>Season!L84</f>
        <v>11</v>
      </c>
      <c r="M34" s="64">
        <f>Season!M84</f>
        <v>15</v>
      </c>
      <c r="N34" s="64">
        <f>Season!N84</f>
        <v>1</v>
      </c>
      <c r="O34" s="78">
        <f>D34/C34</f>
        <v>0.30357142857142855</v>
      </c>
      <c r="P34" s="110">
        <f t="shared" si="1"/>
        <v>0.4117647058823529</v>
      </c>
      <c r="Q34" s="78">
        <f>((D34-E34-F34-G34)+(E34*2)+(F34*3)+(G34*4))/C34</f>
        <v>0.42857142857142855</v>
      </c>
      <c r="R34" s="81">
        <f>P34+Q34</f>
        <v>0.8403361344537814</v>
      </c>
    </row>
    <row r="35" spans="1:18" ht="12.75">
      <c r="A35" s="37" t="s">
        <v>66</v>
      </c>
      <c r="B35" s="63" t="s">
        <v>93</v>
      </c>
      <c r="C35" s="64">
        <f>SUM(Season!C85:C88)</f>
        <v>147</v>
      </c>
      <c r="D35" s="64">
        <f>SUM(Season!D85:D88)</f>
        <v>47</v>
      </c>
      <c r="E35" s="64">
        <f>SUM(Season!E85:E88)</f>
        <v>6</v>
      </c>
      <c r="F35" s="59">
        <f>SUM(Season!F85:F88)</f>
        <v>3</v>
      </c>
      <c r="G35" s="64">
        <f>SUM(Season!G85:G88)</f>
        <v>0</v>
      </c>
      <c r="H35" s="64">
        <f>SUM(Season!H85:H88)</f>
        <v>60</v>
      </c>
      <c r="I35" s="64">
        <f>SUM(Season!I85:I88)</f>
        <v>12</v>
      </c>
      <c r="J35" s="64">
        <f>SUM(Season!J85:J88)</f>
        <v>2</v>
      </c>
      <c r="K35" s="64">
        <f>SUM(Season!K85:K88)</f>
        <v>19</v>
      </c>
      <c r="L35" s="64">
        <f>SUM(Season!L85:L88)</f>
        <v>35</v>
      </c>
      <c r="M35" s="64">
        <f>SUM(Season!M85:M88)</f>
        <v>32</v>
      </c>
      <c r="N35" s="64">
        <f>SUM(Season!N85:N88)</f>
        <v>6</v>
      </c>
      <c r="O35" s="78">
        <f t="shared" si="0"/>
        <v>0.3197278911564626</v>
      </c>
      <c r="P35" s="110">
        <f t="shared" si="1"/>
        <v>0.4421052631578947</v>
      </c>
      <c r="Q35" s="78">
        <f t="shared" si="2"/>
        <v>0.4013605442176871</v>
      </c>
      <c r="R35" s="81">
        <f t="shared" si="3"/>
        <v>0.8434658073755819</v>
      </c>
    </row>
    <row r="36" spans="1:18" ht="12.75">
      <c r="A36" s="39" t="s">
        <v>85</v>
      </c>
      <c r="B36" s="63" t="s">
        <v>131</v>
      </c>
      <c r="C36" s="59">
        <f>SUM(Season!C89:C92)</f>
        <v>341</v>
      </c>
      <c r="D36" s="59">
        <f>SUM(Season!D89:D92)</f>
        <v>121</v>
      </c>
      <c r="E36" s="59">
        <f>SUM(Season!E89:E92)</f>
        <v>30</v>
      </c>
      <c r="F36" s="59">
        <f>SUM(Season!F89:F92)</f>
        <v>4</v>
      </c>
      <c r="G36" s="59">
        <f>SUM(Season!G89:G92)</f>
        <v>6</v>
      </c>
      <c r="H36" s="59">
        <f>SUM(Season!H89:H92)</f>
        <v>96</v>
      </c>
      <c r="I36" s="59">
        <f>SUM(Season!I89:I92)</f>
        <v>27</v>
      </c>
      <c r="J36" s="64">
        <f>SUM(Season!J89:J92)</f>
        <v>1</v>
      </c>
      <c r="K36" s="64">
        <f>SUM(Season!K89:K92)</f>
        <v>25</v>
      </c>
      <c r="L36" s="59">
        <f>SUM(Season!L89:L92)</f>
        <v>60</v>
      </c>
      <c r="M36" s="59">
        <f>SUM(Season!M89:M92)</f>
        <v>89</v>
      </c>
      <c r="N36" s="59">
        <f>SUM(Season!N89:N92)</f>
        <v>11</v>
      </c>
      <c r="O36" s="78">
        <f t="shared" si="0"/>
        <v>0.3548387096774194</v>
      </c>
      <c r="P36" s="110">
        <f t="shared" si="1"/>
        <v>0.4406779661016949</v>
      </c>
      <c r="Q36" s="78">
        <f t="shared" si="2"/>
        <v>0.5190615835777126</v>
      </c>
      <c r="R36" s="81">
        <f t="shared" si="3"/>
        <v>0.9597395496794074</v>
      </c>
    </row>
    <row r="37" spans="1:18" ht="12.75">
      <c r="A37" s="37" t="s">
        <v>59</v>
      </c>
      <c r="B37" s="63" t="s">
        <v>91</v>
      </c>
      <c r="C37" s="64">
        <f>SUM(Season!C93:C94)</f>
        <v>2</v>
      </c>
      <c r="D37" s="64">
        <f>SUM(Season!D93:D94)</f>
        <v>1</v>
      </c>
      <c r="E37" s="64">
        <f>SUM(Season!E93:E94)</f>
        <v>1</v>
      </c>
      <c r="F37" s="64">
        <f>SUM(Season!F93:F94)</f>
        <v>0</v>
      </c>
      <c r="G37" s="64">
        <f>SUM(Season!G93:G94)</f>
        <v>0</v>
      </c>
      <c r="H37" s="64">
        <f>SUM(Season!H93:H94)</f>
        <v>0</v>
      </c>
      <c r="I37" s="64">
        <f>SUM(Season!I93:I94)</f>
        <v>0</v>
      </c>
      <c r="J37" s="64">
        <f>SUM(Season!J93:J94)</f>
        <v>0</v>
      </c>
      <c r="K37" s="64">
        <f>SUM(Season!K93:K94)</f>
        <v>0</v>
      </c>
      <c r="L37" s="64">
        <f>SUM(Season!L93:L94)</f>
        <v>0</v>
      </c>
      <c r="M37" s="64">
        <f>SUM(Season!M93:M94)</f>
        <v>0</v>
      </c>
      <c r="N37" s="64">
        <f>SUM(Season!N93:N94)</f>
        <v>0</v>
      </c>
      <c r="O37" s="78">
        <f t="shared" si="0"/>
        <v>0.5</v>
      </c>
      <c r="P37" s="110">
        <f t="shared" si="1"/>
        <v>0.5</v>
      </c>
      <c r="Q37" s="78">
        <f t="shared" si="2"/>
        <v>1</v>
      </c>
      <c r="R37" s="81">
        <f t="shared" si="3"/>
        <v>1.5</v>
      </c>
    </row>
    <row r="38" spans="1:18" ht="12.75">
      <c r="A38" s="37" t="s">
        <v>63</v>
      </c>
      <c r="B38" s="63" t="s">
        <v>41</v>
      </c>
      <c r="C38" s="64">
        <f>SUM(Season!C95:C96)</f>
        <v>2</v>
      </c>
      <c r="D38" s="64">
        <f>SUM(Season!D95:D96)</f>
        <v>0</v>
      </c>
      <c r="E38" s="64">
        <f>SUM(Season!E95:E96)</f>
        <v>0</v>
      </c>
      <c r="F38" s="64">
        <f>SUM(Season!F95:F96)</f>
        <v>0</v>
      </c>
      <c r="G38" s="64">
        <f>SUM(Season!G95:G96)</f>
        <v>0</v>
      </c>
      <c r="H38" s="64">
        <f>SUM(Season!H95:H96)</f>
        <v>0</v>
      </c>
      <c r="I38" s="64">
        <f>SUM(Season!I95:I96)</f>
        <v>1</v>
      </c>
      <c r="J38" s="64">
        <f>SUM(Season!J95:J96)</f>
        <v>0</v>
      </c>
      <c r="K38" s="64">
        <f>SUM(Season!K95:K96)</f>
        <v>0</v>
      </c>
      <c r="L38" s="64">
        <f>SUM(Season!L95:L96)</f>
        <v>0</v>
      </c>
      <c r="M38" s="64">
        <f>SUM(Season!M95:M96)</f>
        <v>0</v>
      </c>
      <c r="N38" s="64">
        <f>SUM(Season!N95:N96)</f>
        <v>0</v>
      </c>
      <c r="O38" s="78">
        <f t="shared" si="0"/>
        <v>0</v>
      </c>
      <c r="P38" s="110">
        <f t="shared" si="1"/>
        <v>0</v>
      </c>
      <c r="Q38" s="78">
        <f t="shared" si="2"/>
        <v>0</v>
      </c>
      <c r="R38" s="81">
        <f t="shared" si="3"/>
        <v>0</v>
      </c>
    </row>
    <row r="39" spans="1:18" ht="12.75">
      <c r="A39" s="37" t="s">
        <v>48</v>
      </c>
      <c r="B39" s="63" t="s">
        <v>41</v>
      </c>
      <c r="C39" s="64">
        <f>SUM(Season!C97:C98)</f>
        <v>36</v>
      </c>
      <c r="D39" s="64">
        <f>SUM(Season!D97:D98)</f>
        <v>9</v>
      </c>
      <c r="E39" s="64">
        <f>SUM(Season!E97:E98)</f>
        <v>1</v>
      </c>
      <c r="F39" s="64">
        <f>SUM(Season!F97:F98)</f>
        <v>0</v>
      </c>
      <c r="G39" s="64">
        <f>SUM(Season!G97:G98)</f>
        <v>0</v>
      </c>
      <c r="H39" s="64">
        <f>SUM(Season!H97:H98)</f>
        <v>13</v>
      </c>
      <c r="I39" s="64">
        <f>SUM(Season!I97:I98)</f>
        <v>1</v>
      </c>
      <c r="J39" s="64">
        <f>SUM(Season!J97:J98)</f>
        <v>5</v>
      </c>
      <c r="K39" s="64">
        <f>SUM(Season!K97:K98)</f>
        <v>5</v>
      </c>
      <c r="L39" s="64">
        <f>SUM(Season!L97:L98)</f>
        <v>13</v>
      </c>
      <c r="M39" s="64">
        <f>SUM(Season!M97:M98)</f>
        <v>3</v>
      </c>
      <c r="N39" s="64">
        <f>SUM(Season!N97:N98)</f>
        <v>0</v>
      </c>
      <c r="O39" s="78">
        <f t="shared" si="0"/>
        <v>0.25</v>
      </c>
      <c r="P39" s="110">
        <f t="shared" si="1"/>
        <v>0.5</v>
      </c>
      <c r="Q39" s="78">
        <f t="shared" si="2"/>
        <v>0.2777777777777778</v>
      </c>
      <c r="R39" s="81">
        <f t="shared" si="3"/>
        <v>0.7777777777777778</v>
      </c>
    </row>
    <row r="40" spans="1:18" ht="12.75">
      <c r="A40" s="37" t="s">
        <v>50</v>
      </c>
      <c r="B40" s="63" t="s">
        <v>92</v>
      </c>
      <c r="C40" s="64">
        <f>SUM(Season!C99:C101)</f>
        <v>51</v>
      </c>
      <c r="D40" s="64">
        <f>SUM(Season!D99:D101)</f>
        <v>12</v>
      </c>
      <c r="E40" s="64">
        <f>SUM(Season!E99:E101)</f>
        <v>2</v>
      </c>
      <c r="F40" s="64">
        <f>SUM(Season!F99:F101)</f>
        <v>0</v>
      </c>
      <c r="G40" s="64">
        <f>SUM(Season!G99:G101)</f>
        <v>0</v>
      </c>
      <c r="H40" s="64">
        <f>SUM(Season!H99:H101)</f>
        <v>9</v>
      </c>
      <c r="I40" s="64">
        <f>SUM(Season!I99:I101)</f>
        <v>9</v>
      </c>
      <c r="J40" s="64">
        <f>SUM(Season!J99:J101)</f>
        <v>1</v>
      </c>
      <c r="K40" s="64">
        <f>SUM(Season!K99:K101)</f>
        <v>12</v>
      </c>
      <c r="L40" s="64">
        <f>SUM(Season!L99:L101)</f>
        <v>11</v>
      </c>
      <c r="M40" s="64">
        <f>SUM(Season!M99:M101)</f>
        <v>8</v>
      </c>
      <c r="N40" s="64">
        <f>SUM(Season!N99:N101)</f>
        <v>3</v>
      </c>
      <c r="O40" s="78">
        <f t="shared" si="0"/>
        <v>0.23529411764705882</v>
      </c>
      <c r="P40" s="110">
        <f t="shared" si="1"/>
        <v>0.36363636363636365</v>
      </c>
      <c r="Q40" s="78">
        <f t="shared" si="2"/>
        <v>0.27450980392156865</v>
      </c>
      <c r="R40" s="81">
        <f t="shared" si="3"/>
        <v>0.6381461675579323</v>
      </c>
    </row>
    <row r="41" spans="1:18" ht="12.75">
      <c r="A41" s="37" t="s">
        <v>60</v>
      </c>
      <c r="B41" s="63" t="s">
        <v>95</v>
      </c>
      <c r="C41" s="64">
        <f>SUM(Season!C102:C103)</f>
        <v>31</v>
      </c>
      <c r="D41" s="64">
        <f>SUM(Season!D102:D103)</f>
        <v>11</v>
      </c>
      <c r="E41" s="64">
        <f>SUM(Season!E102:E103)</f>
        <v>6</v>
      </c>
      <c r="F41" s="64">
        <f>SUM(Season!F102:F103)</f>
        <v>0</v>
      </c>
      <c r="G41" s="64">
        <f>SUM(Season!G102:G103)</f>
        <v>0</v>
      </c>
      <c r="H41" s="64">
        <f>SUM(Season!H102:H103)</f>
        <v>7</v>
      </c>
      <c r="I41" s="64">
        <f>SUM(Season!I102:I103)</f>
        <v>0</v>
      </c>
      <c r="J41" s="64">
        <f>SUM(Season!J102:J103)</f>
        <v>0</v>
      </c>
      <c r="K41" s="64">
        <f>SUM(Season!K102:K103)</f>
        <v>9</v>
      </c>
      <c r="L41" s="64">
        <f>SUM(Season!L102:L103)</f>
        <v>3</v>
      </c>
      <c r="M41" s="64">
        <f>SUM(Season!M102:M103)</f>
        <v>3</v>
      </c>
      <c r="N41" s="64">
        <f>SUM(Season!N102:N103)</f>
        <v>0</v>
      </c>
      <c r="O41" s="78">
        <f t="shared" si="0"/>
        <v>0.3548387096774194</v>
      </c>
      <c r="P41" s="110">
        <f t="shared" si="1"/>
        <v>0.4117647058823529</v>
      </c>
      <c r="Q41" s="78">
        <f t="shared" si="2"/>
        <v>0.5483870967741935</v>
      </c>
      <c r="R41" s="81">
        <f t="shared" si="3"/>
        <v>0.9601518026565464</v>
      </c>
    </row>
    <row r="42" spans="1:18" ht="12.75">
      <c r="A42" s="39" t="s">
        <v>136</v>
      </c>
      <c r="B42" s="63" t="s">
        <v>138</v>
      </c>
      <c r="C42" s="64">
        <f>Season!C104</f>
        <v>21</v>
      </c>
      <c r="D42" s="64">
        <f>Season!D104</f>
        <v>8</v>
      </c>
      <c r="E42" s="64">
        <f>Season!E104</f>
        <v>1</v>
      </c>
      <c r="F42" s="64">
        <f>Season!F104</f>
        <v>0</v>
      </c>
      <c r="G42" s="64">
        <f>Season!G104</f>
        <v>0</v>
      </c>
      <c r="H42" s="64">
        <f>Season!H104</f>
        <v>9</v>
      </c>
      <c r="I42" s="64">
        <f>Season!I104</f>
        <v>0</v>
      </c>
      <c r="J42" s="64">
        <f>Season!J104</f>
        <v>1</v>
      </c>
      <c r="K42" s="64">
        <f>Season!K104</f>
        <v>3</v>
      </c>
      <c r="L42" s="64">
        <f>Season!L104</f>
        <v>6</v>
      </c>
      <c r="M42" s="64">
        <f>Season!M104</f>
        <v>5</v>
      </c>
      <c r="N42" s="64">
        <f>Season!N104</f>
        <v>0</v>
      </c>
      <c r="O42" s="78">
        <f>D42/C42</f>
        <v>0.38095238095238093</v>
      </c>
      <c r="P42" s="110">
        <f>(D42+J42+L42)/(C42+J42+L42+N42)</f>
        <v>0.5357142857142857</v>
      </c>
      <c r="Q42" s="78">
        <f>((D42-E42-F42-G42)+(E42*2)+(F42*3)+(G42*4))/C42</f>
        <v>0.42857142857142855</v>
      </c>
      <c r="R42" s="81">
        <f>P42+Q42</f>
        <v>0.9642857142857142</v>
      </c>
    </row>
    <row r="43" spans="1:18" ht="12.75">
      <c r="A43" s="37" t="s">
        <v>74</v>
      </c>
      <c r="B43" s="113" t="s">
        <v>19</v>
      </c>
      <c r="C43" s="64">
        <f>Season!C105</f>
        <v>0</v>
      </c>
      <c r="D43" s="64">
        <f>Season!D105</f>
        <v>0</v>
      </c>
      <c r="E43" s="64">
        <f>Season!E105</f>
        <v>0</v>
      </c>
      <c r="F43" s="64">
        <f>Season!F105</f>
        <v>0</v>
      </c>
      <c r="G43" s="64">
        <f>Season!G105</f>
        <v>0</v>
      </c>
      <c r="H43" s="64">
        <f>Season!H105</f>
        <v>0</v>
      </c>
      <c r="I43" s="64">
        <f>Season!I105</f>
        <v>0</v>
      </c>
      <c r="J43" s="64">
        <f>Season!J105</f>
        <v>0</v>
      </c>
      <c r="K43" s="64">
        <f>Season!K105</f>
        <v>0</v>
      </c>
      <c r="L43" s="64">
        <f>Season!L105</f>
        <v>0</v>
      </c>
      <c r="M43" s="64">
        <f>Season!M105</f>
        <v>0</v>
      </c>
      <c r="N43" s="64">
        <f>Season!N105</f>
        <v>0</v>
      </c>
      <c r="O43" s="78" t="e">
        <f t="shared" si="0"/>
        <v>#DIV/0!</v>
      </c>
      <c r="P43" s="110" t="e">
        <f t="shared" si="1"/>
        <v>#DIV/0!</v>
      </c>
      <c r="Q43" s="78" t="e">
        <f t="shared" si="2"/>
        <v>#DIV/0!</v>
      </c>
      <c r="R43" s="81" t="e">
        <f t="shared" si="3"/>
        <v>#DIV/0!</v>
      </c>
    </row>
    <row r="44" spans="1:18" ht="12.75">
      <c r="A44" s="39" t="s">
        <v>81</v>
      </c>
      <c r="B44" s="63" t="s">
        <v>121</v>
      </c>
      <c r="C44" s="64">
        <f>SUM(Season!C106:C109)</f>
        <v>151</v>
      </c>
      <c r="D44" s="64">
        <f>SUM(Season!D106:D109)</f>
        <v>47</v>
      </c>
      <c r="E44" s="64">
        <f>SUM(Season!E106:E109)</f>
        <v>0</v>
      </c>
      <c r="F44" s="64">
        <f>SUM(Season!F106:F109)</f>
        <v>1</v>
      </c>
      <c r="G44" s="64">
        <f>SUM(Season!G106:G109)</f>
        <v>0</v>
      </c>
      <c r="H44" s="64">
        <f>SUM(Season!H106:H109)</f>
        <v>48</v>
      </c>
      <c r="I44" s="59">
        <f>SUM(Season!I106:I109)</f>
        <v>27</v>
      </c>
      <c r="J44" s="64">
        <f>SUM(Season!J106:J109)</f>
        <v>1</v>
      </c>
      <c r="K44" s="64">
        <f>SUM(Season!K106:K109)</f>
        <v>11</v>
      </c>
      <c r="L44" s="64">
        <f>SUM(Season!L106:L109)</f>
        <v>29</v>
      </c>
      <c r="M44" s="64">
        <f>SUM(Season!M106:M109)</f>
        <v>28</v>
      </c>
      <c r="N44" s="64">
        <f>SUM(Season!N106:N109)</f>
        <v>2</v>
      </c>
      <c r="O44" s="78">
        <f t="shared" si="0"/>
        <v>0.31125827814569534</v>
      </c>
      <c r="P44" s="110">
        <f t="shared" si="1"/>
        <v>0.4207650273224044</v>
      </c>
      <c r="Q44" s="78">
        <f t="shared" si="2"/>
        <v>0.32450331125827814</v>
      </c>
      <c r="R44" s="81">
        <f t="shared" si="3"/>
        <v>0.7452683385806825</v>
      </c>
    </row>
    <row r="45" spans="1:18" ht="12.75">
      <c r="A45" s="39" t="s">
        <v>86</v>
      </c>
      <c r="B45" s="63" t="s">
        <v>90</v>
      </c>
      <c r="C45" s="64">
        <f>Season!C110</f>
        <v>1</v>
      </c>
      <c r="D45" s="64">
        <f>Season!D110</f>
        <v>0</v>
      </c>
      <c r="E45" s="64">
        <f>Season!E110</f>
        <v>0</v>
      </c>
      <c r="F45" s="64">
        <f>Season!F110</f>
        <v>0</v>
      </c>
      <c r="G45" s="64">
        <f>Season!G110</f>
        <v>0</v>
      </c>
      <c r="H45" s="64">
        <f>Season!H110</f>
        <v>0</v>
      </c>
      <c r="I45" s="64">
        <f>Season!I110</f>
        <v>0</v>
      </c>
      <c r="J45" s="64">
        <f>Season!J110</f>
        <v>0</v>
      </c>
      <c r="K45" s="64">
        <f>Season!K110</f>
        <v>0</v>
      </c>
      <c r="L45" s="64">
        <f>Season!L110</f>
        <v>0</v>
      </c>
      <c r="M45" s="64">
        <f>Season!M110</f>
        <v>0</v>
      </c>
      <c r="N45" s="64">
        <f>Season!N110</f>
        <v>0</v>
      </c>
      <c r="O45" s="78">
        <f t="shared" si="0"/>
        <v>0</v>
      </c>
      <c r="P45" s="110">
        <f t="shared" si="1"/>
        <v>0</v>
      </c>
      <c r="Q45" s="78">
        <f t="shared" si="2"/>
        <v>0</v>
      </c>
      <c r="R45" s="81">
        <f t="shared" si="3"/>
        <v>0</v>
      </c>
    </row>
    <row r="46" spans="1:18" ht="12.75">
      <c r="A46" s="39" t="s">
        <v>87</v>
      </c>
      <c r="B46" s="63" t="s">
        <v>90</v>
      </c>
      <c r="C46" s="64">
        <f>Season!C111</f>
        <v>42</v>
      </c>
      <c r="D46" s="64">
        <f>Season!D111</f>
        <v>5</v>
      </c>
      <c r="E46" s="64">
        <f>Season!E111</f>
        <v>1</v>
      </c>
      <c r="F46" s="64">
        <f>Season!F111</f>
        <v>0</v>
      </c>
      <c r="G46" s="64">
        <f>Season!G111</f>
        <v>0</v>
      </c>
      <c r="H46" s="64">
        <f>Season!H111</f>
        <v>8</v>
      </c>
      <c r="I46" s="64">
        <f>Season!I111</f>
        <v>0</v>
      </c>
      <c r="J46" s="64">
        <f>Season!J111</f>
        <v>4</v>
      </c>
      <c r="K46" s="64">
        <f>Season!K111</f>
        <v>5</v>
      </c>
      <c r="L46" s="64">
        <f>Season!L111</f>
        <v>5</v>
      </c>
      <c r="M46" s="64">
        <f>Season!M111</f>
        <v>6</v>
      </c>
      <c r="N46" s="64">
        <f>Season!N111</f>
        <v>1</v>
      </c>
      <c r="O46" s="78">
        <f t="shared" si="0"/>
        <v>0.11904761904761904</v>
      </c>
      <c r="P46" s="110">
        <f t="shared" si="1"/>
        <v>0.2692307692307692</v>
      </c>
      <c r="Q46" s="78">
        <f t="shared" si="2"/>
        <v>0.14285714285714285</v>
      </c>
      <c r="R46" s="81">
        <f t="shared" si="3"/>
        <v>0.41208791208791207</v>
      </c>
    </row>
    <row r="47" spans="1:18" ht="12.75">
      <c r="A47" s="39" t="s">
        <v>123</v>
      </c>
      <c r="B47" s="63" t="s">
        <v>142</v>
      </c>
      <c r="C47" s="64">
        <f>SUM(Season!C112:C113)</f>
        <v>89</v>
      </c>
      <c r="D47" s="64">
        <f>SUM(Season!D112:D113)</f>
        <v>32</v>
      </c>
      <c r="E47" s="64">
        <f>SUM(Season!E112:E113)</f>
        <v>7</v>
      </c>
      <c r="F47" s="64">
        <f>SUM(Season!F112:F113)</f>
        <v>0</v>
      </c>
      <c r="G47" s="64">
        <f>SUM(Season!G112:G113)</f>
        <v>0</v>
      </c>
      <c r="H47" s="64">
        <f>SUM(Season!H112:H113)</f>
        <v>20</v>
      </c>
      <c r="I47" s="64">
        <f>SUM(Season!I112:I113)</f>
        <v>4</v>
      </c>
      <c r="J47" s="64">
        <f>SUM(Season!J112:J113)</f>
        <v>2</v>
      </c>
      <c r="K47" s="64">
        <f>SUM(Season!K112:K113)</f>
        <v>14</v>
      </c>
      <c r="L47" s="64">
        <f>SUM(Season!L112:L113)</f>
        <v>9</v>
      </c>
      <c r="M47" s="64">
        <f>SUM(Season!M112:M113)</f>
        <v>18</v>
      </c>
      <c r="N47" s="64">
        <f>SUM(Season!N112:N113)</f>
        <v>1</v>
      </c>
      <c r="O47" s="78">
        <f>D47/C47</f>
        <v>0.3595505617977528</v>
      </c>
      <c r="P47" s="110">
        <f t="shared" si="1"/>
        <v>0.42574257425742573</v>
      </c>
      <c r="Q47" s="78">
        <f>((D47-E47-F47-G47)+(E47*2)+(F47*3)+(G47*4))/C47</f>
        <v>0.43820224719101125</v>
      </c>
      <c r="R47" s="81">
        <f>P47+Q47</f>
        <v>0.863944821448437</v>
      </c>
    </row>
    <row r="48" spans="1:18" ht="12.75">
      <c r="A48" s="37" t="s">
        <v>56</v>
      </c>
      <c r="B48" s="63" t="s">
        <v>91</v>
      </c>
      <c r="C48" s="64">
        <f>SUM(Season!C114:C115)</f>
        <v>90</v>
      </c>
      <c r="D48" s="64">
        <f>SUM(Season!D114:D115)</f>
        <v>31</v>
      </c>
      <c r="E48" s="64">
        <f>SUM(Season!E114:E115)</f>
        <v>7</v>
      </c>
      <c r="F48" s="64">
        <f>SUM(Season!F114:F115)</f>
        <v>0</v>
      </c>
      <c r="G48" s="64">
        <f>SUM(Season!G114:G115)</f>
        <v>2</v>
      </c>
      <c r="H48" s="64">
        <f>SUM(Season!H114:H115)</f>
        <v>22</v>
      </c>
      <c r="I48" s="64">
        <f>SUM(Season!I114:I115)</f>
        <v>4</v>
      </c>
      <c r="J48" s="64">
        <f>SUM(Season!J114:J115)</f>
        <v>5</v>
      </c>
      <c r="K48" s="64">
        <f>SUM(Season!K114:K115)</f>
        <v>8</v>
      </c>
      <c r="L48" s="64">
        <f>SUM(Season!L114:L115)</f>
        <v>8</v>
      </c>
      <c r="M48" s="64">
        <f>SUM(Season!M114:M115)</f>
        <v>14</v>
      </c>
      <c r="N48" s="64">
        <f>SUM(Season!N114:N115)</f>
        <v>0</v>
      </c>
      <c r="O48" s="78">
        <f t="shared" si="0"/>
        <v>0.34444444444444444</v>
      </c>
      <c r="P48" s="110">
        <f t="shared" si="1"/>
        <v>0.42718446601941745</v>
      </c>
      <c r="Q48" s="78">
        <f t="shared" si="2"/>
        <v>0.4888888888888889</v>
      </c>
      <c r="R48" s="81">
        <f t="shared" si="3"/>
        <v>0.9160733549083063</v>
      </c>
    </row>
    <row r="49" spans="1:18" ht="12.75">
      <c r="A49" s="39" t="s">
        <v>105</v>
      </c>
      <c r="B49" s="63" t="s">
        <v>129</v>
      </c>
      <c r="C49" s="64">
        <f>SUM(Season!C116:C118)</f>
        <v>26</v>
      </c>
      <c r="D49" s="64">
        <f>SUM(Season!D116:D118)</f>
        <v>9</v>
      </c>
      <c r="E49" s="64">
        <f>SUM(Season!E116:E118)</f>
        <v>1</v>
      </c>
      <c r="F49" s="64">
        <f>SUM(Season!F116:F118)</f>
        <v>0</v>
      </c>
      <c r="G49" s="64">
        <f>SUM(Season!G116:G118)</f>
        <v>0</v>
      </c>
      <c r="H49" s="64">
        <f>SUM(Season!H116:H118)</f>
        <v>10</v>
      </c>
      <c r="I49" s="64">
        <f>SUM(Season!I116:I118)</f>
        <v>3</v>
      </c>
      <c r="J49" s="64">
        <f>SUM(Season!J116:J118)</f>
        <v>0</v>
      </c>
      <c r="K49" s="64">
        <f>SUM(Season!K116:K118)</f>
        <v>3</v>
      </c>
      <c r="L49" s="64">
        <f>SUM(Season!L116:L118)</f>
        <v>3</v>
      </c>
      <c r="M49" s="64">
        <f>SUM(Season!M116:M118)</f>
        <v>7</v>
      </c>
      <c r="N49" s="64">
        <f>SUM(Season!N116:N118)</f>
        <v>0</v>
      </c>
      <c r="O49" s="78">
        <f aca="true" t="shared" si="4" ref="O49:O58">D49/C49</f>
        <v>0.34615384615384615</v>
      </c>
      <c r="P49" s="110">
        <f t="shared" si="1"/>
        <v>0.41379310344827586</v>
      </c>
      <c r="Q49" s="78">
        <f aca="true" t="shared" si="5" ref="Q49:Q58">((D49-E49-F49-G49)+(E49*2)+(F49*3)+(G49*4))/C49</f>
        <v>0.38461538461538464</v>
      </c>
      <c r="R49" s="81">
        <f aca="true" t="shared" si="6" ref="R49:R58">P49+Q49</f>
        <v>0.7984084880636605</v>
      </c>
    </row>
    <row r="50" spans="1:18" ht="12.75">
      <c r="A50" s="39" t="s">
        <v>137</v>
      </c>
      <c r="B50" s="63" t="s">
        <v>138</v>
      </c>
      <c r="C50" s="64">
        <f>'2016'!B15</f>
        <v>22</v>
      </c>
      <c r="D50" s="64">
        <f>'2016'!C15</f>
        <v>11</v>
      </c>
      <c r="E50" s="64">
        <f>'2016'!D15</f>
        <v>2</v>
      </c>
      <c r="F50" s="64">
        <f>'2016'!E15</f>
        <v>0</v>
      </c>
      <c r="G50" s="64">
        <f>'2016'!F15</f>
        <v>0</v>
      </c>
      <c r="H50" s="64">
        <f>'2016'!G15</f>
        <v>7</v>
      </c>
      <c r="I50" s="64">
        <f>'2016'!H15</f>
        <v>1</v>
      </c>
      <c r="J50" s="64">
        <f>'2016'!I15</f>
        <v>0</v>
      </c>
      <c r="K50" s="64">
        <f>'2016'!J15</f>
        <v>2</v>
      </c>
      <c r="L50" s="64">
        <f>'2016'!K15</f>
        <v>1</v>
      </c>
      <c r="M50" s="64">
        <f>'2016'!L15</f>
        <v>8</v>
      </c>
      <c r="N50" s="64">
        <f>'2016'!M15</f>
        <v>0</v>
      </c>
      <c r="O50" s="78">
        <f>D50/C50</f>
        <v>0.5</v>
      </c>
      <c r="P50" s="110">
        <f>(D50+J50+L50)/(C50+J50+L50+N50)</f>
        <v>0.5217391304347826</v>
      </c>
      <c r="Q50" s="78">
        <f>((D50-E50-F50-G50)+(E50*2)+(F50*3)+(G50*4))/C50</f>
        <v>0.5909090909090909</v>
      </c>
      <c r="R50" s="81">
        <f>P50+Q50</f>
        <v>1.1126482213438735</v>
      </c>
    </row>
    <row r="51" spans="1:18" ht="12.75">
      <c r="A51" s="39" t="s">
        <v>124</v>
      </c>
      <c r="B51" s="63" t="s">
        <v>142</v>
      </c>
      <c r="C51" s="64">
        <f>SUM(Season!C120:C121)</f>
        <v>7</v>
      </c>
      <c r="D51" s="64">
        <f>SUM(Season!D120:D121)</f>
        <v>1</v>
      </c>
      <c r="E51" s="64">
        <f>SUM(Season!E120:E121)</f>
        <v>0</v>
      </c>
      <c r="F51" s="64">
        <f>SUM(Season!F120:F121)</f>
        <v>0</v>
      </c>
      <c r="G51" s="64">
        <f>SUM(Season!G120:G121)</f>
        <v>0</v>
      </c>
      <c r="H51" s="64">
        <f>SUM(Season!H120:H121)</f>
        <v>2</v>
      </c>
      <c r="I51" s="64">
        <f>SUM(Season!I120:I121)</f>
        <v>0</v>
      </c>
      <c r="J51" s="64">
        <f>SUM(Season!J120:J121)</f>
        <v>0</v>
      </c>
      <c r="K51" s="64">
        <f>SUM(Season!K120:K121)</f>
        <v>3</v>
      </c>
      <c r="L51" s="64">
        <f>SUM(Season!L120:L121)</f>
        <v>1</v>
      </c>
      <c r="M51" s="64">
        <f>SUM(Season!M120:M121)</f>
        <v>0</v>
      </c>
      <c r="N51" s="64">
        <f>SUM(Season!N120:N121)</f>
        <v>0</v>
      </c>
      <c r="O51" s="78">
        <f>D51/C51</f>
        <v>0.14285714285714285</v>
      </c>
      <c r="P51" s="110">
        <f t="shared" si="1"/>
        <v>0.25</v>
      </c>
      <c r="Q51" s="78">
        <f>((D51-E51-F51-G51)+(E51*2)+(F51*3)+(G51*4))/C51</f>
        <v>0.14285714285714285</v>
      </c>
      <c r="R51" s="81">
        <f>P51+Q51</f>
        <v>0.39285714285714285</v>
      </c>
    </row>
    <row r="52" spans="1:18" ht="12.75">
      <c r="A52" s="37" t="s">
        <v>75</v>
      </c>
      <c r="B52" s="113" t="s">
        <v>19</v>
      </c>
      <c r="C52" s="64">
        <f>Season!C122</f>
        <v>6</v>
      </c>
      <c r="D52" s="64">
        <f>Season!D122</f>
        <v>1</v>
      </c>
      <c r="E52" s="64">
        <f>Season!E122</f>
        <v>0</v>
      </c>
      <c r="F52" s="64">
        <f>Season!F122</f>
        <v>0</v>
      </c>
      <c r="G52" s="64">
        <f>Season!G122</f>
        <v>0</v>
      </c>
      <c r="H52" s="64">
        <f>Season!H122</f>
        <v>1</v>
      </c>
      <c r="I52" s="64">
        <f>Season!I122</f>
        <v>1</v>
      </c>
      <c r="J52" s="64">
        <f>Season!J122</f>
        <v>0</v>
      </c>
      <c r="K52" s="64">
        <f>Season!K122</f>
        <v>2</v>
      </c>
      <c r="L52" s="64">
        <f>Season!L122</f>
        <v>2</v>
      </c>
      <c r="M52" s="64">
        <f>Season!M122</f>
        <v>0</v>
      </c>
      <c r="N52" s="64">
        <f>Season!N122</f>
        <v>0</v>
      </c>
      <c r="O52" s="78">
        <f t="shared" si="4"/>
        <v>0.16666666666666666</v>
      </c>
      <c r="P52" s="110">
        <f t="shared" si="1"/>
        <v>0.375</v>
      </c>
      <c r="Q52" s="78">
        <f t="shared" si="5"/>
        <v>0.16666666666666666</v>
      </c>
      <c r="R52" s="81">
        <f t="shared" si="6"/>
        <v>0.5416666666666666</v>
      </c>
    </row>
    <row r="53" spans="1:18" ht="12.75">
      <c r="A53" s="39" t="s">
        <v>115</v>
      </c>
      <c r="B53" s="63" t="s">
        <v>130</v>
      </c>
      <c r="C53" s="64">
        <f>SUM(Season!C123:C124)</f>
        <v>9</v>
      </c>
      <c r="D53" s="64">
        <f>SUM(Season!D123:D124)</f>
        <v>3</v>
      </c>
      <c r="E53" s="64">
        <f>SUM(Season!E123:E124)</f>
        <v>0</v>
      </c>
      <c r="F53" s="64">
        <f>SUM(Season!F123:F124)</f>
        <v>0</v>
      </c>
      <c r="G53" s="64">
        <f>SUM(Season!G123:G124)</f>
        <v>0</v>
      </c>
      <c r="H53" s="64">
        <f>SUM(Season!H123:H124)</f>
        <v>1</v>
      </c>
      <c r="I53" s="64">
        <f>SUM(Season!I123:I124)</f>
        <v>0</v>
      </c>
      <c r="J53" s="64">
        <f>SUM(Season!J123:J124)</f>
        <v>0</v>
      </c>
      <c r="K53" s="64">
        <f>SUM(Season!K123:K124)</f>
        <v>1</v>
      </c>
      <c r="L53" s="64">
        <f>SUM(Season!L123:L124)</f>
        <v>2</v>
      </c>
      <c r="M53" s="64">
        <f>SUM(Season!M123:M124)</f>
        <v>0</v>
      </c>
      <c r="N53" s="64">
        <f>SUM(Season!N123:N124)</f>
        <v>0</v>
      </c>
      <c r="O53" s="78">
        <f>D53/C53</f>
        <v>0.3333333333333333</v>
      </c>
      <c r="P53" s="110">
        <f t="shared" si="1"/>
        <v>0.45454545454545453</v>
      </c>
      <c r="Q53" s="78">
        <f>((D53-E53-F53-G53)+(E53*2)+(F53*3)+(G53*4))/C53</f>
        <v>0.3333333333333333</v>
      </c>
      <c r="R53" s="81">
        <f>P53+Q53</f>
        <v>0.7878787878787878</v>
      </c>
    </row>
    <row r="54" spans="1:18" ht="12.75">
      <c r="A54" s="37" t="s">
        <v>76</v>
      </c>
      <c r="B54" s="113" t="s">
        <v>19</v>
      </c>
      <c r="C54" s="64">
        <f>Season!C125</f>
        <v>2</v>
      </c>
      <c r="D54" s="64">
        <f>Season!D125</f>
        <v>0</v>
      </c>
      <c r="E54" s="64">
        <f>Season!E125</f>
        <v>0</v>
      </c>
      <c r="F54" s="64">
        <f>Season!F125</f>
        <v>0</v>
      </c>
      <c r="G54" s="64">
        <f>Season!G125</f>
        <v>0</v>
      </c>
      <c r="H54" s="64">
        <f>Season!H125</f>
        <v>0</v>
      </c>
      <c r="I54" s="64">
        <f>Season!I125</f>
        <v>0</v>
      </c>
      <c r="J54" s="64">
        <f>Season!J125</f>
        <v>0</v>
      </c>
      <c r="K54" s="64">
        <f>Season!K125</f>
        <v>1</v>
      </c>
      <c r="L54" s="64">
        <f>Season!L125</f>
        <v>1</v>
      </c>
      <c r="M54" s="64">
        <f>Season!M125</f>
        <v>0</v>
      </c>
      <c r="N54" s="64">
        <f>Season!N125</f>
        <v>0</v>
      </c>
      <c r="O54" s="78">
        <f t="shared" si="4"/>
        <v>0</v>
      </c>
      <c r="P54" s="110">
        <f t="shared" si="1"/>
        <v>0.3333333333333333</v>
      </c>
      <c r="Q54" s="78">
        <f t="shared" si="5"/>
        <v>0</v>
      </c>
      <c r="R54" s="81">
        <f t="shared" si="6"/>
        <v>0.3333333333333333</v>
      </c>
    </row>
    <row r="55" spans="1:18" ht="12.75">
      <c r="A55" s="39" t="s">
        <v>106</v>
      </c>
      <c r="B55" s="63" t="s">
        <v>129</v>
      </c>
      <c r="C55" s="64">
        <f>SUM(Season!C126:C128)</f>
        <v>25</v>
      </c>
      <c r="D55" s="64">
        <f>SUM(Season!D126:D128)</f>
        <v>9</v>
      </c>
      <c r="E55" s="64">
        <f>SUM(Season!E126:E128)</f>
        <v>3</v>
      </c>
      <c r="F55" s="64">
        <f>SUM(Season!F126:F128)</f>
        <v>0</v>
      </c>
      <c r="G55" s="64">
        <f>SUM(Season!G126:G128)</f>
        <v>0</v>
      </c>
      <c r="H55" s="64">
        <f>SUM(Season!H126:H128)</f>
        <v>10</v>
      </c>
      <c r="I55" s="64">
        <f>SUM(Season!I126:I128)</f>
        <v>2</v>
      </c>
      <c r="J55" s="64">
        <f>SUM(Season!J126:J128)</f>
        <v>1</v>
      </c>
      <c r="K55" s="64">
        <f>SUM(Season!K126:K128)</f>
        <v>2</v>
      </c>
      <c r="L55" s="64">
        <f>SUM(Season!L126:L128)</f>
        <v>2</v>
      </c>
      <c r="M55" s="64">
        <f>SUM(Season!M126:M128)</f>
        <v>10</v>
      </c>
      <c r="N55" s="64">
        <f>SUM(Season!N126:N128)</f>
        <v>2</v>
      </c>
      <c r="O55" s="78">
        <f t="shared" si="4"/>
        <v>0.36</v>
      </c>
      <c r="P55" s="110">
        <f t="shared" si="1"/>
        <v>0.4</v>
      </c>
      <c r="Q55" s="78">
        <f t="shared" si="5"/>
        <v>0.48</v>
      </c>
      <c r="R55" s="81">
        <f t="shared" si="6"/>
        <v>0.88</v>
      </c>
    </row>
    <row r="56" spans="1:18" ht="12.75">
      <c r="A56" s="39" t="s">
        <v>125</v>
      </c>
      <c r="B56" s="63" t="s">
        <v>128</v>
      </c>
      <c r="C56" s="64">
        <f>Season!C129</f>
        <v>3</v>
      </c>
      <c r="D56" s="64">
        <f>Season!D129</f>
        <v>0</v>
      </c>
      <c r="E56" s="64">
        <f>Season!E129</f>
        <v>0</v>
      </c>
      <c r="F56" s="64">
        <f>Season!F129</f>
        <v>0</v>
      </c>
      <c r="G56" s="64">
        <f>Season!G129</f>
        <v>0</v>
      </c>
      <c r="H56" s="64">
        <f>Season!H129</f>
        <v>0</v>
      </c>
      <c r="I56" s="64">
        <f>Season!I129</f>
        <v>0</v>
      </c>
      <c r="J56" s="64">
        <f>Season!J129</f>
        <v>0</v>
      </c>
      <c r="K56" s="64">
        <f>Season!K129</f>
        <v>1</v>
      </c>
      <c r="L56" s="64">
        <f>Season!L129</f>
        <v>0</v>
      </c>
      <c r="M56" s="64">
        <f>Season!M129</f>
        <v>0</v>
      </c>
      <c r="N56" s="64">
        <f>Season!N129</f>
        <v>0</v>
      </c>
      <c r="O56" s="78">
        <f>D56/C56</f>
        <v>0</v>
      </c>
      <c r="P56" s="110">
        <f t="shared" si="1"/>
        <v>0</v>
      </c>
      <c r="Q56" s="78">
        <f>((D56-E56-F56-G56)+(E56*2)+(F56*3)+(G56*4))/C56</f>
        <v>0</v>
      </c>
      <c r="R56" s="81">
        <f>P56+Q56</f>
        <v>0</v>
      </c>
    </row>
    <row r="57" spans="1:18" ht="12.75">
      <c r="A57" s="37" t="s">
        <v>64</v>
      </c>
      <c r="B57" s="113" t="s">
        <v>42</v>
      </c>
      <c r="C57" s="64">
        <f>Season!C130</f>
        <v>1</v>
      </c>
      <c r="D57" s="64">
        <f>Season!D130</f>
        <v>0</v>
      </c>
      <c r="E57" s="64">
        <f>Season!E130</f>
        <v>0</v>
      </c>
      <c r="F57" s="64">
        <f>Season!F130</f>
        <v>0</v>
      </c>
      <c r="G57" s="64">
        <f>Season!G130</f>
        <v>0</v>
      </c>
      <c r="H57" s="64">
        <f>Season!H130</f>
        <v>0</v>
      </c>
      <c r="I57" s="64">
        <f>Season!I130</f>
        <v>0</v>
      </c>
      <c r="J57" s="64">
        <f>Season!J130</f>
        <v>0</v>
      </c>
      <c r="K57" s="64">
        <f>Season!K130</f>
        <v>0</v>
      </c>
      <c r="L57" s="64">
        <f>Season!L130</f>
        <v>0</v>
      </c>
      <c r="M57" s="64">
        <f>Season!M130</f>
        <v>0</v>
      </c>
      <c r="N57" s="64">
        <f>Season!N130</f>
        <v>0</v>
      </c>
      <c r="O57" s="78">
        <f t="shared" si="4"/>
        <v>0</v>
      </c>
      <c r="P57" s="110">
        <f t="shared" si="1"/>
        <v>0</v>
      </c>
      <c r="Q57" s="78">
        <f t="shared" si="5"/>
        <v>0</v>
      </c>
      <c r="R57" s="81">
        <f t="shared" si="6"/>
        <v>0</v>
      </c>
    </row>
    <row r="58" spans="1:18" ht="12.75">
      <c r="A58" s="115" t="s">
        <v>107</v>
      </c>
      <c r="B58" s="116" t="s">
        <v>139</v>
      </c>
      <c r="C58" s="72">
        <f>SUM(Season!C131:C134)</f>
        <v>177</v>
      </c>
      <c r="D58" s="72">
        <f>SUM(Season!D131:D134)</f>
        <v>55</v>
      </c>
      <c r="E58" s="72">
        <f>SUM(Season!E131:E134)</f>
        <v>18</v>
      </c>
      <c r="F58" s="72">
        <f>SUM(Season!F131:F134)</f>
        <v>0</v>
      </c>
      <c r="G58" s="72">
        <f>SUM(Season!G131:G134)</f>
        <v>2</v>
      </c>
      <c r="H58" s="72">
        <f>SUM(Season!H131:H134)</f>
        <v>74</v>
      </c>
      <c r="I58" s="72">
        <f>SUM(Season!I131:I134)</f>
        <v>16</v>
      </c>
      <c r="J58" s="77">
        <f>SUM(Season!J131:J134)</f>
        <v>26</v>
      </c>
      <c r="K58" s="72">
        <f>SUM(Season!K131:K134)</f>
        <v>31</v>
      </c>
      <c r="L58" s="77">
        <f>SUM(Season!L131:L134)</f>
        <v>46</v>
      </c>
      <c r="M58" s="72">
        <f>SUM(Season!M131:M134)</f>
        <v>52</v>
      </c>
      <c r="N58" s="77">
        <f>SUM(Season!N131:N134)</f>
        <v>10</v>
      </c>
      <c r="O58" s="78">
        <f t="shared" si="4"/>
        <v>0.3107344632768362</v>
      </c>
      <c r="P58" s="177">
        <f t="shared" si="1"/>
        <v>0.49034749034749037</v>
      </c>
      <c r="Q58" s="78">
        <f t="shared" si="5"/>
        <v>0.4463276836158192</v>
      </c>
      <c r="R58" s="81">
        <f t="shared" si="6"/>
        <v>0.9366751739633096</v>
      </c>
    </row>
    <row r="59" spans="1:18" ht="12.75">
      <c r="A59" s="115" t="s">
        <v>126</v>
      </c>
      <c r="B59" s="116" t="s">
        <v>142</v>
      </c>
      <c r="C59" s="72">
        <f>SUM(Season!C135:C136)</f>
        <v>59</v>
      </c>
      <c r="D59" s="72">
        <f>SUM(Season!D135:D136)</f>
        <v>18</v>
      </c>
      <c r="E59" s="72">
        <f>SUM(Season!E135:E136)</f>
        <v>4</v>
      </c>
      <c r="F59" s="72">
        <f>SUM(Season!F135:F136)</f>
        <v>0</v>
      </c>
      <c r="G59" s="72">
        <f>SUM(Season!G135:G136)</f>
        <v>0</v>
      </c>
      <c r="H59" s="72">
        <f>SUM(Season!H135:H136)</f>
        <v>15</v>
      </c>
      <c r="I59" s="72">
        <f>SUM(Season!I135:I136)</f>
        <v>7</v>
      </c>
      <c r="J59" s="72">
        <f>SUM(Season!J135:J136)</f>
        <v>0</v>
      </c>
      <c r="K59" s="72">
        <f>SUM(Season!K135:K136)</f>
        <v>2</v>
      </c>
      <c r="L59" s="72">
        <f>SUM(Season!L135:L136)</f>
        <v>7</v>
      </c>
      <c r="M59" s="72">
        <f>SUM(Season!M135:M136)</f>
        <v>10</v>
      </c>
      <c r="N59" s="72">
        <f>SUM(Season!N135:N136)</f>
        <v>2</v>
      </c>
      <c r="O59" s="78">
        <f>D59/C59</f>
        <v>0.3050847457627119</v>
      </c>
      <c r="P59" s="110">
        <f t="shared" si="1"/>
        <v>0.36764705882352944</v>
      </c>
      <c r="Q59" s="78">
        <f>((D59-E59-F59-G59)+(E59*2)+(F59*3)+(G59*4))/C59</f>
        <v>0.3728813559322034</v>
      </c>
      <c r="R59" s="81">
        <f>P59+Q59</f>
        <v>0.7405284147557328</v>
      </c>
    </row>
    <row r="60" spans="1:18" ht="12.75">
      <c r="A60" s="37" t="s">
        <v>55</v>
      </c>
      <c r="B60" s="63" t="s">
        <v>41</v>
      </c>
      <c r="C60" s="64">
        <f>SUM(Season!C137:C138)</f>
        <v>2</v>
      </c>
      <c r="D60" s="64">
        <f>SUM(Season!D137:D138)</f>
        <v>1</v>
      </c>
      <c r="E60" s="64">
        <f>SUM(Season!E137:E138)</f>
        <v>0</v>
      </c>
      <c r="F60" s="64">
        <f>SUM(Season!F137:F138)</f>
        <v>0</v>
      </c>
      <c r="G60" s="64">
        <f>SUM(Season!G137:G138)</f>
        <v>0</v>
      </c>
      <c r="H60" s="64">
        <f>SUM(Season!H137:H138)</f>
        <v>0</v>
      </c>
      <c r="I60" s="64">
        <f>SUM(Season!I137:I138)</f>
        <v>0</v>
      </c>
      <c r="J60" s="64">
        <f>SUM(Season!J137:J138)</f>
        <v>0</v>
      </c>
      <c r="K60" s="64">
        <f>SUM(Season!K137:K138)</f>
        <v>0</v>
      </c>
      <c r="L60" s="64">
        <f>SUM(Season!L137:L138)</f>
        <v>1</v>
      </c>
      <c r="M60" s="64">
        <f>SUM(Season!M137:M138)</f>
        <v>0</v>
      </c>
      <c r="N60" s="64">
        <f>SUM(Season!N137:N138)</f>
        <v>1</v>
      </c>
      <c r="O60" s="78">
        <f t="shared" si="0"/>
        <v>0.5</v>
      </c>
      <c r="P60" s="110">
        <f t="shared" si="1"/>
        <v>0.5</v>
      </c>
      <c r="Q60" s="78">
        <f t="shared" si="2"/>
        <v>0.5</v>
      </c>
      <c r="R60" s="81">
        <f t="shared" si="3"/>
        <v>1</v>
      </c>
    </row>
    <row r="61" spans="1:18" ht="12.75">
      <c r="A61" s="39" t="s">
        <v>110</v>
      </c>
      <c r="B61" s="117" t="s">
        <v>139</v>
      </c>
      <c r="C61" s="64">
        <f>SUM(Season!C139:C142)</f>
        <v>31</v>
      </c>
      <c r="D61" s="64">
        <f>SUM(Season!D139:D142)</f>
        <v>11</v>
      </c>
      <c r="E61" s="64">
        <f>SUM(Season!E139:E142)</f>
        <v>0</v>
      </c>
      <c r="F61" s="64">
        <f>SUM(Season!F139:F142)</f>
        <v>0</v>
      </c>
      <c r="G61" s="64">
        <f>SUM(Season!G139:G142)</f>
        <v>0</v>
      </c>
      <c r="H61" s="64">
        <f>SUM(Season!H139:H142)</f>
        <v>7</v>
      </c>
      <c r="I61" s="64">
        <f>SUM(Season!I139:I142)</f>
        <v>3</v>
      </c>
      <c r="J61" s="64">
        <f>SUM(Season!J139:J142)</f>
        <v>1</v>
      </c>
      <c r="K61" s="64">
        <f>SUM(Season!K139:K142)</f>
        <v>5</v>
      </c>
      <c r="L61" s="64">
        <f>SUM(Season!L139:L142)</f>
        <v>3</v>
      </c>
      <c r="M61" s="64">
        <f>SUM(Season!M139:M142)</f>
        <v>4</v>
      </c>
      <c r="N61" s="64">
        <f>SUM(Season!N139:N142)</f>
        <v>3</v>
      </c>
      <c r="O61" s="78">
        <f>D61/C61</f>
        <v>0.3548387096774194</v>
      </c>
      <c r="P61" s="110">
        <f t="shared" si="1"/>
        <v>0.39473684210526316</v>
      </c>
      <c r="Q61" s="78">
        <f>((D61-E61-F61-G61)+(E61*2)+(F61*3)+(G61*4))/C61</f>
        <v>0.3548387096774194</v>
      </c>
      <c r="R61" s="81">
        <f>P61+Q61</f>
        <v>0.7495755517826825</v>
      </c>
    </row>
    <row r="62" spans="1:18" ht="13.5" thickBot="1">
      <c r="A62" s="132" t="s">
        <v>127</v>
      </c>
      <c r="B62" s="118" t="s">
        <v>142</v>
      </c>
      <c r="C62" s="119">
        <f>SUM(Season!C143:C144)</f>
        <v>115</v>
      </c>
      <c r="D62" s="119">
        <f>SUM(Season!D143:D144)</f>
        <v>47</v>
      </c>
      <c r="E62" s="119">
        <f>SUM(Season!E143:E144)</f>
        <v>4</v>
      </c>
      <c r="F62" s="119">
        <f>SUM(Season!F143:F144)</f>
        <v>1</v>
      </c>
      <c r="G62" s="119">
        <f>SUM(Season!G143:G144)</f>
        <v>1</v>
      </c>
      <c r="H62" s="119">
        <f>SUM(Season!H143:H144)</f>
        <v>32</v>
      </c>
      <c r="I62" s="119">
        <f>SUM(Season!I143:I144)</f>
        <v>16</v>
      </c>
      <c r="J62" s="119">
        <f>SUM(Season!J143:J144)</f>
        <v>5</v>
      </c>
      <c r="K62" s="119">
        <f>SUM(Season!K143:K144)</f>
        <v>14</v>
      </c>
      <c r="L62" s="119">
        <f>SUM(Season!L143:L144)</f>
        <v>16</v>
      </c>
      <c r="M62" s="119">
        <f>SUM(Season!M143:M144)</f>
        <v>32</v>
      </c>
      <c r="N62" s="119">
        <f>SUM(Season!N143:N144)</f>
        <v>5</v>
      </c>
      <c r="O62" s="60">
        <f>D62/C62</f>
        <v>0.40869565217391307</v>
      </c>
      <c r="P62" s="177">
        <f t="shared" si="1"/>
        <v>0.48226950354609927</v>
      </c>
      <c r="Q62" s="78">
        <f>((D62-E62-F62-G62)+(E62*2)+(F62*3)+(G62*4))/C62</f>
        <v>0.48695652173913045</v>
      </c>
      <c r="R62" s="81">
        <f>P62+Q62</f>
        <v>0.9692260252852297</v>
      </c>
    </row>
    <row r="63" spans="1:18" ht="13.5" thickBot="1">
      <c r="A63" s="97" t="s">
        <v>17</v>
      </c>
      <c r="B63" s="133"/>
      <c r="C63" s="99">
        <f>SUM(C4:C62)</f>
        <v>4729</v>
      </c>
      <c r="D63" s="99">
        <f aca="true" t="shared" si="7" ref="D63:N63">SUM(D4:D62)</f>
        <v>1610</v>
      </c>
      <c r="E63" s="99">
        <f t="shared" si="7"/>
        <v>348</v>
      </c>
      <c r="F63" s="99">
        <f t="shared" si="7"/>
        <v>37</v>
      </c>
      <c r="G63" s="99">
        <f t="shared" si="7"/>
        <v>62</v>
      </c>
      <c r="H63" s="99">
        <f t="shared" si="7"/>
        <v>1435</v>
      </c>
      <c r="I63" s="99">
        <f t="shared" si="7"/>
        <v>388</v>
      </c>
      <c r="J63" s="99">
        <f t="shared" si="7"/>
        <v>150</v>
      </c>
      <c r="K63" s="99">
        <f t="shared" si="7"/>
        <v>606</v>
      </c>
      <c r="L63" s="99">
        <f t="shared" si="7"/>
        <v>791</v>
      </c>
      <c r="M63" s="99">
        <f t="shared" si="7"/>
        <v>1146</v>
      </c>
      <c r="N63" s="99">
        <f t="shared" si="7"/>
        <v>137</v>
      </c>
      <c r="O63" s="134">
        <f t="shared" si="0"/>
        <v>0.3404525269613026</v>
      </c>
      <c r="P63" s="134">
        <f>(D63+J63+L63)/(C63+J63+L63+N63)</f>
        <v>0.4392973996900293</v>
      </c>
      <c r="Q63" s="134">
        <f t="shared" si="2"/>
        <v>0.46902093465849015</v>
      </c>
      <c r="R63" s="135">
        <f t="shared" si="3"/>
        <v>0.9083183343485195</v>
      </c>
    </row>
    <row r="64" ht="12.75">
      <c r="A64" s="120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  <ignoredErrors>
    <ignoredError sqref="B4 B21:B22 B32 B43 B48 B9 B14:B15 B17:B18 B24 B28 B34:B35 B52 B57 B60 B11:B12 B26 B45:B46 B54 B37:B4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PageLayoutView="0" workbookViewId="0" topLeftCell="A1">
      <selection activeCell="I115" sqref="I115"/>
    </sheetView>
  </sheetViews>
  <sheetFormatPr defaultColWidth="9.140625" defaultRowHeight="12.75"/>
  <cols>
    <col min="1" max="1" width="16.7109375" style="0" bestFit="1" customWidth="1"/>
    <col min="3" max="3" width="9.140625" style="3" customWidth="1"/>
    <col min="5" max="5" width="16.7109375" style="0" bestFit="1" customWidth="1"/>
  </cols>
  <sheetData>
    <row r="1" spans="1:18" ht="18">
      <c r="A1" s="148" t="s">
        <v>45</v>
      </c>
      <c r="B1" s="148"/>
      <c r="C1" s="148"/>
      <c r="D1" s="148"/>
      <c r="E1" s="148"/>
      <c r="F1" s="148"/>
      <c r="G1" s="148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</row>
    <row r="3" spans="1:7" ht="18.75" thickBot="1">
      <c r="A3" s="148" t="s">
        <v>20</v>
      </c>
      <c r="B3" s="148"/>
      <c r="C3" s="148"/>
      <c r="E3" s="148" t="s">
        <v>29</v>
      </c>
      <c r="F3" s="148"/>
      <c r="G3" s="148"/>
    </row>
    <row r="4" spans="1:7" ht="13.5" thickBot="1">
      <c r="A4" s="149" t="s">
        <v>21</v>
      </c>
      <c r="B4" s="150"/>
      <c r="C4" s="151"/>
      <c r="E4" s="139" t="s">
        <v>21</v>
      </c>
      <c r="F4" s="140"/>
      <c r="G4" s="141"/>
    </row>
    <row r="5" spans="1:7" ht="13.5" thickBot="1">
      <c r="A5" s="34" t="s">
        <v>0</v>
      </c>
      <c r="B5" s="35" t="s">
        <v>20</v>
      </c>
      <c r="C5" s="36" t="s">
        <v>21</v>
      </c>
      <c r="E5" s="73" t="s">
        <v>0</v>
      </c>
      <c r="F5" s="74" t="s">
        <v>30</v>
      </c>
      <c r="G5" s="75" t="s">
        <v>21</v>
      </c>
    </row>
    <row r="6" spans="1:7" ht="12.75">
      <c r="A6" s="90" t="s">
        <v>103</v>
      </c>
      <c r="B6" s="26">
        <v>2015</v>
      </c>
      <c r="C6" s="69">
        <v>109</v>
      </c>
      <c r="E6" s="128" t="s">
        <v>85</v>
      </c>
      <c r="F6" s="49" t="s">
        <v>131</v>
      </c>
      <c r="G6" s="124">
        <v>341</v>
      </c>
    </row>
    <row r="7" spans="1:7" ht="12.75">
      <c r="A7" s="89" t="s">
        <v>98</v>
      </c>
      <c r="B7" s="11">
        <v>2015</v>
      </c>
      <c r="C7" s="50">
        <v>108</v>
      </c>
      <c r="E7" s="41" t="s">
        <v>100</v>
      </c>
      <c r="F7" s="48" t="s">
        <v>139</v>
      </c>
      <c r="G7" s="51">
        <v>284</v>
      </c>
    </row>
    <row r="8" spans="1:7" ht="12.75">
      <c r="A8" s="89" t="s">
        <v>85</v>
      </c>
      <c r="B8" s="5">
        <v>2015</v>
      </c>
      <c r="C8" s="51">
        <v>105</v>
      </c>
      <c r="E8" s="41" t="s">
        <v>98</v>
      </c>
      <c r="F8" s="48" t="s">
        <v>139</v>
      </c>
      <c r="G8" s="51">
        <v>269</v>
      </c>
    </row>
    <row r="9" spans="1:7" ht="12.75">
      <c r="A9" s="91" t="s">
        <v>100</v>
      </c>
      <c r="B9" s="5">
        <v>2015</v>
      </c>
      <c r="C9" s="51">
        <v>100</v>
      </c>
      <c r="E9" s="41" t="s">
        <v>62</v>
      </c>
      <c r="F9" s="48" t="s">
        <v>119</v>
      </c>
      <c r="G9" s="51">
        <v>260</v>
      </c>
    </row>
    <row r="10" spans="1:7" ht="13.5" thickBot="1">
      <c r="A10" s="92" t="s">
        <v>114</v>
      </c>
      <c r="B10" s="8">
        <v>2015</v>
      </c>
      <c r="C10" s="52">
        <v>98</v>
      </c>
      <c r="E10" s="41" t="s">
        <v>57</v>
      </c>
      <c r="F10" s="48" t="s">
        <v>120</v>
      </c>
      <c r="G10" s="51">
        <v>248</v>
      </c>
    </row>
    <row r="11" ht="13.5" thickBot="1"/>
    <row r="12" spans="1:7" ht="13.5" thickBot="1">
      <c r="A12" s="139" t="s">
        <v>22</v>
      </c>
      <c r="B12" s="140"/>
      <c r="C12" s="141"/>
      <c r="E12" s="139" t="s">
        <v>22</v>
      </c>
      <c r="F12" s="140"/>
      <c r="G12" s="141"/>
    </row>
    <row r="13" spans="1:7" ht="13.5" thickBot="1">
      <c r="A13" s="34" t="s">
        <v>0</v>
      </c>
      <c r="B13" s="35" t="s">
        <v>20</v>
      </c>
      <c r="C13" s="36" t="s">
        <v>22</v>
      </c>
      <c r="E13" s="73" t="s">
        <v>0</v>
      </c>
      <c r="F13" s="74" t="s">
        <v>30</v>
      </c>
      <c r="G13" s="75" t="s">
        <v>22</v>
      </c>
    </row>
    <row r="14" spans="1:7" ht="12.75">
      <c r="A14" s="90" t="s">
        <v>114</v>
      </c>
      <c r="B14" s="45">
        <v>2015</v>
      </c>
      <c r="C14" s="69">
        <v>46</v>
      </c>
      <c r="E14" s="128" t="s">
        <v>85</v>
      </c>
      <c r="F14" s="49" t="s">
        <v>131</v>
      </c>
      <c r="G14" s="124">
        <v>121</v>
      </c>
    </row>
    <row r="15" spans="1:7" ht="12.75">
      <c r="A15" s="91" t="s">
        <v>100</v>
      </c>
      <c r="B15" s="43">
        <v>2015</v>
      </c>
      <c r="C15" s="51">
        <v>41</v>
      </c>
      <c r="E15" s="41" t="s">
        <v>100</v>
      </c>
      <c r="F15" s="48" t="s">
        <v>139</v>
      </c>
      <c r="G15" s="51">
        <v>113</v>
      </c>
    </row>
    <row r="16" spans="1:7" ht="12.75">
      <c r="A16" s="89" t="s">
        <v>98</v>
      </c>
      <c r="B16" s="43">
        <v>2015</v>
      </c>
      <c r="C16" s="51">
        <v>40</v>
      </c>
      <c r="E16" s="41" t="s">
        <v>146</v>
      </c>
      <c r="F16" s="48" t="s">
        <v>139</v>
      </c>
      <c r="G16" s="51">
        <v>97</v>
      </c>
    </row>
    <row r="17" spans="1:7" ht="12.75">
      <c r="A17" s="89" t="s">
        <v>114</v>
      </c>
      <c r="B17" s="43">
        <v>2016</v>
      </c>
      <c r="C17" s="51">
        <v>39</v>
      </c>
      <c r="E17" s="41" t="s">
        <v>57</v>
      </c>
      <c r="F17" s="48" t="s">
        <v>120</v>
      </c>
      <c r="G17" s="51">
        <v>91</v>
      </c>
    </row>
    <row r="18" spans="1:7" ht="13.5" thickBot="1">
      <c r="A18" s="92" t="s">
        <v>103</v>
      </c>
      <c r="B18" s="55">
        <v>2015</v>
      </c>
      <c r="C18" s="52">
        <v>35</v>
      </c>
      <c r="E18" s="54" t="s">
        <v>114</v>
      </c>
      <c r="F18" s="61" t="s">
        <v>140</v>
      </c>
      <c r="G18" s="52">
        <v>89</v>
      </c>
    </row>
    <row r="19" ht="13.5" thickBot="1"/>
    <row r="20" spans="1:7" ht="13.5" thickBot="1">
      <c r="A20" s="139" t="s">
        <v>23</v>
      </c>
      <c r="B20" s="140"/>
      <c r="C20" s="141"/>
      <c r="E20" s="139" t="s">
        <v>23</v>
      </c>
      <c r="F20" s="140"/>
      <c r="G20" s="141"/>
    </row>
    <row r="21" spans="1:7" ht="13.5" thickBot="1">
      <c r="A21" s="73" t="s">
        <v>0</v>
      </c>
      <c r="B21" s="74" t="s">
        <v>20</v>
      </c>
      <c r="C21" s="75" t="s">
        <v>6</v>
      </c>
      <c r="E21" s="73" t="s">
        <v>0</v>
      </c>
      <c r="F21" s="74" t="s">
        <v>30</v>
      </c>
      <c r="G21" s="75" t="s">
        <v>6</v>
      </c>
    </row>
    <row r="22" spans="1:7" ht="12.75">
      <c r="A22" s="122" t="s">
        <v>100</v>
      </c>
      <c r="B22" s="45">
        <v>2015</v>
      </c>
      <c r="C22" s="69">
        <v>17</v>
      </c>
      <c r="E22" s="62" t="s">
        <v>100</v>
      </c>
      <c r="F22" s="49" t="s">
        <v>139</v>
      </c>
      <c r="G22" s="69">
        <v>31</v>
      </c>
    </row>
    <row r="23" spans="1:7" ht="12.75">
      <c r="A23" s="121" t="s">
        <v>114</v>
      </c>
      <c r="B23" s="43">
        <v>2015</v>
      </c>
      <c r="C23" s="51">
        <v>12</v>
      </c>
      <c r="E23" s="41" t="s">
        <v>85</v>
      </c>
      <c r="F23" s="48" t="s">
        <v>131</v>
      </c>
      <c r="G23" s="51">
        <v>30</v>
      </c>
    </row>
    <row r="24" spans="1:7" ht="12.75">
      <c r="A24" s="121" t="s">
        <v>114</v>
      </c>
      <c r="B24" s="43">
        <v>2016</v>
      </c>
      <c r="C24" s="51">
        <v>12</v>
      </c>
      <c r="E24" s="41" t="s">
        <v>98</v>
      </c>
      <c r="F24" s="48" t="s">
        <v>139</v>
      </c>
      <c r="G24" s="51">
        <v>26</v>
      </c>
    </row>
    <row r="25" spans="1:7" ht="12.75">
      <c r="A25" s="121" t="s">
        <v>98</v>
      </c>
      <c r="B25" s="43">
        <v>2016</v>
      </c>
      <c r="C25" s="51">
        <v>11</v>
      </c>
      <c r="E25" s="41" t="s">
        <v>114</v>
      </c>
      <c r="F25" s="48" t="s">
        <v>140</v>
      </c>
      <c r="G25" s="51">
        <v>25</v>
      </c>
    </row>
    <row r="26" spans="1:7" ht="13.5" thickBot="1">
      <c r="A26" s="162" t="s">
        <v>85</v>
      </c>
      <c r="B26" s="55">
        <v>2014</v>
      </c>
      <c r="C26" s="52">
        <v>10</v>
      </c>
      <c r="E26" s="54" t="s">
        <v>57</v>
      </c>
      <c r="F26" s="61" t="s">
        <v>120</v>
      </c>
      <c r="G26" s="52">
        <v>22</v>
      </c>
    </row>
    <row r="27" ht="13.5" thickBot="1"/>
    <row r="28" spans="1:7" ht="13.5" thickBot="1">
      <c r="A28" s="152" t="s">
        <v>24</v>
      </c>
      <c r="B28" s="153"/>
      <c r="C28" s="154"/>
      <c r="E28" s="139" t="s">
        <v>24</v>
      </c>
      <c r="F28" s="140"/>
      <c r="G28" s="141"/>
    </row>
    <row r="29" spans="1:7" ht="13.5" thickBot="1">
      <c r="A29" s="73" t="s">
        <v>0</v>
      </c>
      <c r="B29" s="74" t="s">
        <v>20</v>
      </c>
      <c r="C29" s="75" t="s">
        <v>7</v>
      </c>
      <c r="E29" s="73" t="s">
        <v>0</v>
      </c>
      <c r="F29" s="74" t="s">
        <v>30</v>
      </c>
      <c r="G29" s="75" t="s">
        <v>7</v>
      </c>
    </row>
    <row r="30" spans="1:7" ht="12.75">
      <c r="A30" s="87" t="s">
        <v>100</v>
      </c>
      <c r="B30" s="123">
        <v>2016</v>
      </c>
      <c r="C30" s="124">
        <v>6</v>
      </c>
      <c r="E30" s="87" t="s">
        <v>100</v>
      </c>
      <c r="F30" s="45" t="s">
        <v>139</v>
      </c>
      <c r="G30" s="124">
        <v>12</v>
      </c>
    </row>
    <row r="31" spans="1:7" ht="12.75">
      <c r="A31" s="82" t="s">
        <v>100</v>
      </c>
      <c r="B31" s="165">
        <v>2015</v>
      </c>
      <c r="C31" s="166">
        <v>3</v>
      </c>
      <c r="E31" s="41" t="s">
        <v>85</v>
      </c>
      <c r="F31" s="48" t="s">
        <v>131</v>
      </c>
      <c r="G31" s="51">
        <v>4</v>
      </c>
    </row>
    <row r="32" spans="1:7" ht="12.75">
      <c r="A32" s="82" t="s">
        <v>83</v>
      </c>
      <c r="B32" s="165">
        <v>2016</v>
      </c>
      <c r="C32" s="166">
        <v>3</v>
      </c>
      <c r="E32" s="41" t="s">
        <v>83</v>
      </c>
      <c r="F32" s="48" t="s">
        <v>141</v>
      </c>
      <c r="G32" s="51">
        <v>4</v>
      </c>
    </row>
    <row r="33" spans="1:7" ht="13.5" thickBot="1">
      <c r="A33" s="142" t="s">
        <v>143</v>
      </c>
      <c r="B33" s="143"/>
      <c r="C33" s="144"/>
      <c r="E33" s="41" t="s">
        <v>66</v>
      </c>
      <c r="F33" s="48" t="s">
        <v>93</v>
      </c>
      <c r="G33" s="51">
        <v>3</v>
      </c>
    </row>
    <row r="34" spans="1:7" ht="13.5" thickBot="1">
      <c r="A34" s="164"/>
      <c r="B34" s="163"/>
      <c r="C34" s="163"/>
      <c r="E34" s="54" t="s">
        <v>61</v>
      </c>
      <c r="F34" s="61" t="s">
        <v>109</v>
      </c>
      <c r="G34" s="52">
        <v>3</v>
      </c>
    </row>
    <row r="35" spans="4:8" ht="13.5" thickBot="1">
      <c r="D35" s="56"/>
      <c r="E35" s="71"/>
      <c r="F35" s="80"/>
      <c r="G35" s="57"/>
      <c r="H35" s="56"/>
    </row>
    <row r="36" spans="1:7" ht="13.5" thickBot="1">
      <c r="A36" s="139" t="s">
        <v>25</v>
      </c>
      <c r="B36" s="140"/>
      <c r="C36" s="141"/>
      <c r="E36" s="139" t="s">
        <v>25</v>
      </c>
      <c r="F36" s="140"/>
      <c r="G36" s="141"/>
    </row>
    <row r="37" spans="1:7" ht="13.5" thickBot="1">
      <c r="A37" s="73" t="s">
        <v>0</v>
      </c>
      <c r="B37" s="74" t="s">
        <v>20</v>
      </c>
      <c r="C37" s="75" t="s">
        <v>8</v>
      </c>
      <c r="E37" s="73" t="s">
        <v>0</v>
      </c>
      <c r="F37" s="74" t="s">
        <v>30</v>
      </c>
      <c r="G37" s="75" t="s">
        <v>8</v>
      </c>
    </row>
    <row r="38" spans="1:7" ht="12.75">
      <c r="A38" s="62" t="s">
        <v>100</v>
      </c>
      <c r="B38" s="45">
        <v>2016</v>
      </c>
      <c r="C38" s="69">
        <v>8</v>
      </c>
      <c r="E38" s="87" t="s">
        <v>100</v>
      </c>
      <c r="F38" s="45" t="s">
        <v>139</v>
      </c>
      <c r="G38" s="124">
        <v>19</v>
      </c>
    </row>
    <row r="39" spans="1:7" ht="12.75">
      <c r="A39" s="41" t="s">
        <v>100</v>
      </c>
      <c r="B39" s="43">
        <v>2015</v>
      </c>
      <c r="C39" s="51">
        <v>6</v>
      </c>
      <c r="E39" s="41" t="s">
        <v>57</v>
      </c>
      <c r="F39" s="48" t="s">
        <v>109</v>
      </c>
      <c r="G39" s="51">
        <v>7</v>
      </c>
    </row>
    <row r="40" spans="1:7" ht="12.75">
      <c r="A40" s="41" t="s">
        <v>100</v>
      </c>
      <c r="B40" s="43">
        <v>2014</v>
      </c>
      <c r="C40" s="51">
        <v>5</v>
      </c>
      <c r="E40" s="41" t="s">
        <v>85</v>
      </c>
      <c r="F40" s="48" t="s">
        <v>131</v>
      </c>
      <c r="G40" s="51">
        <v>6</v>
      </c>
    </row>
    <row r="41" spans="1:7" ht="12.75">
      <c r="A41" s="41" t="s">
        <v>57</v>
      </c>
      <c r="B41" s="43">
        <v>2011</v>
      </c>
      <c r="C41" s="51">
        <v>4</v>
      </c>
      <c r="E41" s="41" t="s">
        <v>98</v>
      </c>
      <c r="F41" s="48" t="s">
        <v>139</v>
      </c>
      <c r="G41" s="51">
        <v>4</v>
      </c>
    </row>
    <row r="42" spans="1:7" ht="13.5" thickBot="1">
      <c r="A42" s="54" t="s">
        <v>85</v>
      </c>
      <c r="B42" s="55">
        <v>2013</v>
      </c>
      <c r="C42" s="52">
        <v>3</v>
      </c>
      <c r="E42" s="142" t="s">
        <v>133</v>
      </c>
      <c r="F42" s="143"/>
      <c r="G42" s="144"/>
    </row>
    <row r="43" ht="13.5" thickBot="1"/>
    <row r="44" spans="1:7" ht="13.5" thickBot="1">
      <c r="A44" s="139" t="s">
        <v>31</v>
      </c>
      <c r="B44" s="140"/>
      <c r="C44" s="141"/>
      <c r="E44" s="139" t="s">
        <v>31</v>
      </c>
      <c r="F44" s="140"/>
      <c r="G44" s="141"/>
    </row>
    <row r="45" spans="1:7" ht="13.5" thickBot="1">
      <c r="A45" s="73" t="s">
        <v>0</v>
      </c>
      <c r="B45" s="125" t="s">
        <v>20</v>
      </c>
      <c r="C45" s="126" t="s">
        <v>3</v>
      </c>
      <c r="E45" s="73" t="s">
        <v>0</v>
      </c>
      <c r="F45" s="74" t="s">
        <v>30</v>
      </c>
      <c r="G45" s="75" t="s">
        <v>3</v>
      </c>
    </row>
    <row r="46" spans="1:7" ht="12.75">
      <c r="A46" s="122" t="s">
        <v>114</v>
      </c>
      <c r="B46" s="45">
        <v>2016</v>
      </c>
      <c r="C46" s="69">
        <v>39</v>
      </c>
      <c r="E46" s="128" t="s">
        <v>85</v>
      </c>
      <c r="F46" s="49" t="s">
        <v>131</v>
      </c>
      <c r="G46" s="69">
        <v>96</v>
      </c>
    </row>
    <row r="47" spans="1:7" ht="12.75">
      <c r="A47" s="167" t="s">
        <v>100</v>
      </c>
      <c r="B47" s="43">
        <v>2015</v>
      </c>
      <c r="C47" s="51">
        <v>35</v>
      </c>
      <c r="E47" s="41" t="s">
        <v>100</v>
      </c>
      <c r="F47" s="48" t="s">
        <v>139</v>
      </c>
      <c r="G47" s="51">
        <v>96</v>
      </c>
    </row>
    <row r="48" spans="1:7" ht="12.75">
      <c r="A48" s="121" t="s">
        <v>114</v>
      </c>
      <c r="B48" s="43">
        <v>2015</v>
      </c>
      <c r="C48" s="51">
        <v>35</v>
      </c>
      <c r="E48" s="41" t="s">
        <v>98</v>
      </c>
      <c r="F48" s="48" t="s">
        <v>139</v>
      </c>
      <c r="G48" s="51">
        <v>93</v>
      </c>
    </row>
    <row r="49" spans="1:7" ht="12.75">
      <c r="A49" s="121" t="s">
        <v>100</v>
      </c>
      <c r="B49" s="43">
        <v>2016</v>
      </c>
      <c r="C49" s="51">
        <v>34</v>
      </c>
      <c r="E49" s="41" t="s">
        <v>62</v>
      </c>
      <c r="F49" s="48" t="s">
        <v>119</v>
      </c>
      <c r="G49" s="51">
        <v>91</v>
      </c>
    </row>
    <row r="50" spans="1:7" ht="13.5" thickBot="1">
      <c r="A50" s="168" t="s">
        <v>144</v>
      </c>
      <c r="B50" s="169"/>
      <c r="C50" s="170"/>
      <c r="E50" s="54" t="s">
        <v>114</v>
      </c>
      <c r="F50" s="61" t="s">
        <v>140</v>
      </c>
      <c r="G50" s="52">
        <v>79</v>
      </c>
    </row>
    <row r="51" ht="13.5" thickBot="1"/>
    <row r="52" spans="1:7" ht="13.5" thickBot="1">
      <c r="A52" s="139" t="s">
        <v>26</v>
      </c>
      <c r="B52" s="140"/>
      <c r="C52" s="141"/>
      <c r="E52" s="139" t="s">
        <v>26</v>
      </c>
      <c r="F52" s="140"/>
      <c r="G52" s="141"/>
    </row>
    <row r="53" spans="1:7" ht="13.5" thickBot="1">
      <c r="A53" s="34" t="s">
        <v>0</v>
      </c>
      <c r="B53" s="35" t="s">
        <v>20</v>
      </c>
      <c r="C53" s="36" t="s">
        <v>10</v>
      </c>
      <c r="E53" s="73" t="s">
        <v>0</v>
      </c>
      <c r="F53" s="74" t="s">
        <v>30</v>
      </c>
      <c r="G53" s="75" t="s">
        <v>10</v>
      </c>
    </row>
    <row r="54" spans="1:7" ht="12.75">
      <c r="A54" s="62" t="s">
        <v>62</v>
      </c>
      <c r="B54" s="45">
        <v>2014</v>
      </c>
      <c r="C54" s="69">
        <v>15</v>
      </c>
      <c r="E54" s="62" t="s">
        <v>62</v>
      </c>
      <c r="F54" s="49" t="s">
        <v>119</v>
      </c>
      <c r="G54" s="69">
        <v>37</v>
      </c>
    </row>
    <row r="55" spans="1:7" ht="12.75">
      <c r="A55" s="53" t="s">
        <v>127</v>
      </c>
      <c r="B55" s="42">
        <v>2016</v>
      </c>
      <c r="C55" s="50">
        <v>13</v>
      </c>
      <c r="E55" s="41" t="s">
        <v>83</v>
      </c>
      <c r="F55" s="48" t="s">
        <v>141</v>
      </c>
      <c r="G55" s="51">
        <v>36</v>
      </c>
    </row>
    <row r="56" spans="1:7" ht="12.75">
      <c r="A56" s="53" t="s">
        <v>62</v>
      </c>
      <c r="B56" s="42">
        <v>2012</v>
      </c>
      <c r="C56" s="50">
        <v>12</v>
      </c>
      <c r="E56" s="85" t="s">
        <v>98</v>
      </c>
      <c r="F56" s="48" t="s">
        <v>139</v>
      </c>
      <c r="G56" s="86">
        <v>29</v>
      </c>
    </row>
    <row r="57" spans="1:7" ht="12.75">
      <c r="A57" s="41" t="s">
        <v>81</v>
      </c>
      <c r="B57" s="43">
        <v>2013</v>
      </c>
      <c r="C57" s="51">
        <v>12</v>
      </c>
      <c r="E57" s="41" t="s">
        <v>81</v>
      </c>
      <c r="F57" s="48" t="s">
        <v>121</v>
      </c>
      <c r="G57" s="51">
        <v>27</v>
      </c>
    </row>
    <row r="58" spans="1:7" ht="13.5" thickBot="1">
      <c r="A58" s="54" t="s">
        <v>85</v>
      </c>
      <c r="B58" s="55">
        <v>2015</v>
      </c>
      <c r="C58" s="52">
        <v>12</v>
      </c>
      <c r="E58" s="127" t="s">
        <v>85</v>
      </c>
      <c r="F58" s="61" t="s">
        <v>131</v>
      </c>
      <c r="G58" s="136">
        <v>27</v>
      </c>
    </row>
    <row r="59" ht="13.5" thickBot="1"/>
    <row r="60" spans="1:7" ht="13.5" thickBot="1">
      <c r="A60" s="139" t="s">
        <v>32</v>
      </c>
      <c r="B60" s="140"/>
      <c r="C60" s="141"/>
      <c r="E60" s="139" t="s">
        <v>32</v>
      </c>
      <c r="F60" s="140"/>
      <c r="G60" s="141"/>
    </row>
    <row r="61" spans="1:7" ht="13.5" thickBot="1">
      <c r="A61" s="73" t="s">
        <v>0</v>
      </c>
      <c r="B61" s="74" t="s">
        <v>20</v>
      </c>
      <c r="C61" s="75" t="s">
        <v>5</v>
      </c>
      <c r="E61" s="34" t="s">
        <v>0</v>
      </c>
      <c r="F61" s="35" t="s">
        <v>30</v>
      </c>
      <c r="G61" s="36" t="s">
        <v>5</v>
      </c>
    </row>
    <row r="62" spans="1:7" ht="12.75">
      <c r="A62" s="62" t="s">
        <v>107</v>
      </c>
      <c r="B62" s="26">
        <v>2014</v>
      </c>
      <c r="C62" s="76">
        <v>10</v>
      </c>
      <c r="E62" s="62" t="s">
        <v>107</v>
      </c>
      <c r="F62" s="49" t="s">
        <v>139</v>
      </c>
      <c r="G62" s="69">
        <v>26</v>
      </c>
    </row>
    <row r="63" spans="1:7" ht="12.75">
      <c r="A63" s="41" t="s">
        <v>107</v>
      </c>
      <c r="B63" s="5">
        <v>2013</v>
      </c>
      <c r="C63" s="83">
        <v>7</v>
      </c>
      <c r="E63" s="53" t="s">
        <v>53</v>
      </c>
      <c r="F63" s="47" t="s">
        <v>93</v>
      </c>
      <c r="G63" s="50">
        <v>13</v>
      </c>
    </row>
    <row r="64" spans="1:7" ht="12.75">
      <c r="A64" s="39" t="s">
        <v>98</v>
      </c>
      <c r="B64" s="5">
        <v>2014</v>
      </c>
      <c r="C64" s="51">
        <v>5</v>
      </c>
      <c r="E64" s="41" t="s">
        <v>98</v>
      </c>
      <c r="F64" s="48" t="s">
        <v>139</v>
      </c>
      <c r="G64" s="51">
        <v>13</v>
      </c>
    </row>
    <row r="65" spans="1:7" ht="12.75">
      <c r="A65" s="115" t="s">
        <v>107</v>
      </c>
      <c r="B65" s="46">
        <v>2015</v>
      </c>
      <c r="C65" s="70">
        <v>5</v>
      </c>
      <c r="E65" s="41" t="s">
        <v>62</v>
      </c>
      <c r="F65" s="48" t="s">
        <v>119</v>
      </c>
      <c r="G65" s="51">
        <v>11</v>
      </c>
    </row>
    <row r="66" spans="1:7" ht="13.5" thickBot="1">
      <c r="A66" s="159" t="s">
        <v>98</v>
      </c>
      <c r="B66" s="8">
        <v>2016</v>
      </c>
      <c r="C66" s="52">
        <v>5</v>
      </c>
      <c r="E66" s="54" t="s">
        <v>61</v>
      </c>
      <c r="F66" s="61" t="s">
        <v>109</v>
      </c>
      <c r="G66" s="52">
        <v>11</v>
      </c>
    </row>
    <row r="67" ht="13.5" thickBot="1"/>
    <row r="68" spans="1:7" ht="13.5" thickBot="1">
      <c r="A68" s="139" t="s">
        <v>28</v>
      </c>
      <c r="B68" s="140"/>
      <c r="C68" s="141"/>
      <c r="E68" s="139" t="s">
        <v>28</v>
      </c>
      <c r="F68" s="140"/>
      <c r="G68" s="141"/>
    </row>
    <row r="69" spans="1:7" ht="13.5" thickBot="1">
      <c r="A69" s="34" t="s">
        <v>0</v>
      </c>
      <c r="B69" s="35" t="s">
        <v>20</v>
      </c>
      <c r="C69" s="36" t="s">
        <v>9</v>
      </c>
      <c r="E69" s="34" t="s">
        <v>0</v>
      </c>
      <c r="F69" s="35" t="s">
        <v>30</v>
      </c>
      <c r="G69" s="36" t="s">
        <v>9</v>
      </c>
    </row>
    <row r="70" spans="1:7" ht="12.75">
      <c r="A70" s="62" t="s">
        <v>100</v>
      </c>
      <c r="B70" s="26">
        <v>2015</v>
      </c>
      <c r="C70" s="69">
        <v>18</v>
      </c>
      <c r="E70" s="62" t="s">
        <v>62</v>
      </c>
      <c r="F70" s="49" t="s">
        <v>119</v>
      </c>
      <c r="G70" s="69">
        <v>40</v>
      </c>
    </row>
    <row r="71" spans="1:7" ht="12.75">
      <c r="A71" s="41" t="s">
        <v>101</v>
      </c>
      <c r="B71" s="5">
        <v>2015</v>
      </c>
      <c r="C71" s="51">
        <v>16</v>
      </c>
      <c r="E71" s="53" t="s">
        <v>100</v>
      </c>
      <c r="F71" s="47" t="s">
        <v>139</v>
      </c>
      <c r="G71" s="50">
        <v>39</v>
      </c>
    </row>
    <row r="72" spans="1:7" ht="12.75">
      <c r="A72" s="53" t="s">
        <v>113</v>
      </c>
      <c r="B72" s="11">
        <v>2016</v>
      </c>
      <c r="C72" s="50">
        <v>16</v>
      </c>
      <c r="E72" s="53" t="s">
        <v>57</v>
      </c>
      <c r="F72" s="47" t="s">
        <v>120</v>
      </c>
      <c r="G72" s="50">
        <v>36</v>
      </c>
    </row>
    <row r="73" spans="1:7" ht="12.75">
      <c r="A73" s="53" t="s">
        <v>57</v>
      </c>
      <c r="B73" s="11">
        <v>2012</v>
      </c>
      <c r="C73" s="50">
        <v>14</v>
      </c>
      <c r="E73" s="53" t="s">
        <v>83</v>
      </c>
      <c r="F73" s="47" t="s">
        <v>141</v>
      </c>
      <c r="G73" s="50">
        <v>33</v>
      </c>
    </row>
    <row r="74" spans="1:7" ht="13.5" thickBot="1">
      <c r="A74" s="54" t="s">
        <v>117</v>
      </c>
      <c r="B74" s="8">
        <v>2014</v>
      </c>
      <c r="C74" s="52">
        <v>14</v>
      </c>
      <c r="E74" s="174" t="s">
        <v>101</v>
      </c>
      <c r="F74" s="175" t="s">
        <v>139</v>
      </c>
      <c r="G74" s="176">
        <v>33</v>
      </c>
    </row>
    <row r="75" ht="13.5" thickBot="1"/>
    <row r="76" spans="1:7" ht="13.5" thickBot="1">
      <c r="A76" s="139" t="s">
        <v>27</v>
      </c>
      <c r="B76" s="140"/>
      <c r="C76" s="141"/>
      <c r="E76" s="139" t="s">
        <v>27</v>
      </c>
      <c r="F76" s="140"/>
      <c r="G76" s="141"/>
    </row>
    <row r="77" spans="1:7" ht="13.5" thickBot="1">
      <c r="A77" s="73" t="s">
        <v>0</v>
      </c>
      <c r="B77" s="74" t="s">
        <v>20</v>
      </c>
      <c r="C77" s="75" t="s">
        <v>4</v>
      </c>
      <c r="E77" s="34" t="s">
        <v>0</v>
      </c>
      <c r="F77" s="35" t="s">
        <v>30</v>
      </c>
      <c r="G77" s="36" t="s">
        <v>4</v>
      </c>
    </row>
    <row r="78" spans="1:7" ht="12.75">
      <c r="A78" s="62" t="s">
        <v>85</v>
      </c>
      <c r="B78" s="26">
        <v>2015</v>
      </c>
      <c r="C78" s="69">
        <v>24</v>
      </c>
      <c r="E78" s="62" t="s">
        <v>85</v>
      </c>
      <c r="F78" s="49" t="s">
        <v>131</v>
      </c>
      <c r="G78" s="69">
        <v>60</v>
      </c>
    </row>
    <row r="79" spans="1:7" ht="12.75">
      <c r="A79" s="41" t="s">
        <v>62</v>
      </c>
      <c r="B79" s="5">
        <v>2012</v>
      </c>
      <c r="C79" s="51">
        <v>21</v>
      </c>
      <c r="E79" s="53" t="s">
        <v>100</v>
      </c>
      <c r="F79" s="47" t="s">
        <v>139</v>
      </c>
      <c r="G79" s="50">
        <v>59</v>
      </c>
    </row>
    <row r="80" spans="1:7" ht="12.75">
      <c r="A80" s="41" t="s">
        <v>100</v>
      </c>
      <c r="B80" s="5">
        <v>2015</v>
      </c>
      <c r="C80" s="51">
        <v>21</v>
      </c>
      <c r="E80" s="53" t="s">
        <v>62</v>
      </c>
      <c r="F80" s="47" t="s">
        <v>91</v>
      </c>
      <c r="G80" s="50">
        <v>52</v>
      </c>
    </row>
    <row r="81" spans="1:7" ht="12.75">
      <c r="A81" s="41" t="s">
        <v>113</v>
      </c>
      <c r="B81" s="5">
        <v>2015</v>
      </c>
      <c r="C81" s="51">
        <v>20</v>
      </c>
      <c r="E81" s="53" t="s">
        <v>107</v>
      </c>
      <c r="F81" s="47" t="s">
        <v>139</v>
      </c>
      <c r="G81" s="50">
        <v>46</v>
      </c>
    </row>
    <row r="82" spans="1:7" ht="13.5" thickBot="1">
      <c r="A82" s="127" t="s">
        <v>114</v>
      </c>
      <c r="B82" s="8">
        <v>2015</v>
      </c>
      <c r="C82" s="88">
        <v>20</v>
      </c>
      <c r="E82" s="145" t="s">
        <v>147</v>
      </c>
      <c r="F82" s="146"/>
      <c r="G82" s="147"/>
    </row>
    <row r="83" ht="13.5" thickBot="1"/>
    <row r="84" spans="1:7" ht="13.5" thickBot="1">
      <c r="A84" s="139" t="s">
        <v>33</v>
      </c>
      <c r="B84" s="140"/>
      <c r="C84" s="141"/>
      <c r="E84" s="139" t="s">
        <v>33</v>
      </c>
      <c r="F84" s="140"/>
      <c r="G84" s="141"/>
    </row>
    <row r="85" spans="1:7" ht="13.5" thickBot="1">
      <c r="A85" s="73" t="s">
        <v>0</v>
      </c>
      <c r="B85" s="74" t="s">
        <v>20</v>
      </c>
      <c r="C85" s="75" t="s">
        <v>11</v>
      </c>
      <c r="E85" s="73" t="s">
        <v>0</v>
      </c>
      <c r="F85" s="74" t="s">
        <v>30</v>
      </c>
      <c r="G85" s="75" t="s">
        <v>11</v>
      </c>
    </row>
    <row r="86" spans="1:7" ht="12.75">
      <c r="A86" s="62" t="s">
        <v>100</v>
      </c>
      <c r="B86" s="26">
        <v>2016</v>
      </c>
      <c r="C86" s="69">
        <v>33</v>
      </c>
      <c r="E86" s="62" t="s">
        <v>100</v>
      </c>
      <c r="F86" s="49" t="s">
        <v>139</v>
      </c>
      <c r="G86" s="69">
        <v>103</v>
      </c>
    </row>
    <row r="87" spans="1:7" ht="12.75">
      <c r="A87" s="41" t="s">
        <v>100</v>
      </c>
      <c r="B87" s="5">
        <v>2014</v>
      </c>
      <c r="C87" s="51">
        <v>31</v>
      </c>
      <c r="E87" s="41" t="s">
        <v>85</v>
      </c>
      <c r="F87" s="48" t="s">
        <v>131</v>
      </c>
      <c r="G87" s="51">
        <v>89</v>
      </c>
    </row>
    <row r="88" spans="1:7" ht="12.75">
      <c r="A88" s="41" t="s">
        <v>100</v>
      </c>
      <c r="B88" s="5">
        <v>2015</v>
      </c>
      <c r="C88" s="51">
        <v>30</v>
      </c>
      <c r="E88" s="41" t="s">
        <v>98</v>
      </c>
      <c r="F88" s="48" t="s">
        <v>139</v>
      </c>
      <c r="G88" s="51">
        <v>69</v>
      </c>
    </row>
    <row r="89" spans="1:7" ht="12.75">
      <c r="A89" s="41" t="s">
        <v>98</v>
      </c>
      <c r="B89" s="5">
        <v>2015</v>
      </c>
      <c r="C89" s="51">
        <v>28</v>
      </c>
      <c r="E89" s="41" t="s">
        <v>57</v>
      </c>
      <c r="F89" s="48" t="s">
        <v>109</v>
      </c>
      <c r="G89" s="51">
        <v>67</v>
      </c>
    </row>
    <row r="90" spans="1:7" ht="13.5" thickBot="1">
      <c r="A90" s="54" t="s">
        <v>83</v>
      </c>
      <c r="B90" s="8">
        <v>2016</v>
      </c>
      <c r="C90" s="52">
        <v>28</v>
      </c>
      <c r="E90" s="142" t="s">
        <v>148</v>
      </c>
      <c r="F90" s="143"/>
      <c r="G90" s="144"/>
    </row>
    <row r="91" ht="13.5" thickBot="1"/>
    <row r="92" spans="1:7" ht="13.5" thickBot="1">
      <c r="A92" s="139" t="s">
        <v>34</v>
      </c>
      <c r="B92" s="140"/>
      <c r="C92" s="141"/>
      <c r="E92" s="139" t="s">
        <v>34</v>
      </c>
      <c r="F92" s="140"/>
      <c r="G92" s="141"/>
    </row>
    <row r="93" spans="1:7" ht="13.5" thickBot="1">
      <c r="A93" s="73" t="s">
        <v>0</v>
      </c>
      <c r="B93" s="74" t="s">
        <v>20</v>
      </c>
      <c r="C93" s="75" t="s">
        <v>12</v>
      </c>
      <c r="E93" s="73" t="s">
        <v>0</v>
      </c>
      <c r="F93" s="74" t="s">
        <v>30</v>
      </c>
      <c r="G93" s="75" t="s">
        <v>12</v>
      </c>
    </row>
    <row r="94" spans="1:7" ht="12.75">
      <c r="A94" s="87" t="s">
        <v>114</v>
      </c>
      <c r="B94" s="45">
        <v>2015</v>
      </c>
      <c r="C94" s="69">
        <v>7</v>
      </c>
      <c r="E94" s="62" t="s">
        <v>98</v>
      </c>
      <c r="F94" s="49" t="s">
        <v>139</v>
      </c>
      <c r="G94" s="69">
        <v>14</v>
      </c>
    </row>
    <row r="95" spans="1:7" ht="12.75">
      <c r="A95" s="82" t="s">
        <v>98</v>
      </c>
      <c r="B95" s="43">
        <v>2015</v>
      </c>
      <c r="C95" s="51">
        <v>6</v>
      </c>
      <c r="E95" s="41" t="s">
        <v>85</v>
      </c>
      <c r="F95" s="48" t="s">
        <v>131</v>
      </c>
      <c r="G95" s="51">
        <v>11</v>
      </c>
    </row>
    <row r="96" spans="1:7" ht="12.75">
      <c r="A96" s="82" t="s">
        <v>98</v>
      </c>
      <c r="B96" s="43">
        <v>2016</v>
      </c>
      <c r="C96" s="51">
        <v>6</v>
      </c>
      <c r="E96" s="41" t="s">
        <v>83</v>
      </c>
      <c r="F96" s="48" t="s">
        <v>141</v>
      </c>
      <c r="G96" s="51">
        <v>11</v>
      </c>
    </row>
    <row r="97" spans="1:7" ht="13.5" thickBot="1">
      <c r="A97" s="142" t="s">
        <v>145</v>
      </c>
      <c r="B97" s="143"/>
      <c r="C97" s="144"/>
      <c r="E97" s="41" t="s">
        <v>107</v>
      </c>
      <c r="F97" s="48" t="s">
        <v>129</v>
      </c>
      <c r="G97" s="51">
        <v>10</v>
      </c>
    </row>
    <row r="98" spans="1:7" ht="13.5" thickBot="1">
      <c r="A98" s="57"/>
      <c r="B98" s="57"/>
      <c r="C98" s="57"/>
      <c r="E98" s="54" t="s">
        <v>114</v>
      </c>
      <c r="F98" s="61" t="s">
        <v>140</v>
      </c>
      <c r="G98" s="52">
        <v>8</v>
      </c>
    </row>
    <row r="99" ht="13.5" thickBot="1"/>
    <row r="100" spans="1:7" ht="13.5" thickBot="1">
      <c r="A100" s="139" t="s">
        <v>35</v>
      </c>
      <c r="B100" s="140"/>
      <c r="C100" s="141"/>
      <c r="E100" s="139" t="s">
        <v>36</v>
      </c>
      <c r="F100" s="140"/>
      <c r="G100" s="141"/>
    </row>
    <row r="101" spans="1:7" ht="13.5" thickBot="1">
      <c r="A101" s="34" t="s">
        <v>0</v>
      </c>
      <c r="B101" s="35" t="s">
        <v>20</v>
      </c>
      <c r="C101" s="36" t="s">
        <v>13</v>
      </c>
      <c r="E101" s="34" t="s">
        <v>0</v>
      </c>
      <c r="F101" s="35" t="s">
        <v>30</v>
      </c>
      <c r="G101" s="36" t="s">
        <v>13</v>
      </c>
    </row>
    <row r="102" spans="1:7" ht="12.75">
      <c r="A102" s="62" t="s">
        <v>79</v>
      </c>
      <c r="B102" s="26">
        <v>2011</v>
      </c>
      <c r="C102" s="69">
        <v>0.531</v>
      </c>
      <c r="E102" s="62" t="s">
        <v>79</v>
      </c>
      <c r="F102" s="49" t="s">
        <v>89</v>
      </c>
      <c r="G102" s="69">
        <v>0.531</v>
      </c>
    </row>
    <row r="103" spans="1:7" ht="12.75">
      <c r="A103" s="41" t="s">
        <v>80</v>
      </c>
      <c r="B103" s="5">
        <v>2012</v>
      </c>
      <c r="C103" s="51">
        <v>0.483</v>
      </c>
      <c r="E103" s="41" t="s">
        <v>80</v>
      </c>
      <c r="F103" s="48" t="s">
        <v>94</v>
      </c>
      <c r="G103" s="51">
        <v>0.449</v>
      </c>
    </row>
    <row r="104" spans="1:7" ht="12.75">
      <c r="A104" s="41" t="s">
        <v>51</v>
      </c>
      <c r="B104" s="5">
        <v>2012</v>
      </c>
      <c r="C104" s="58">
        <v>0.47</v>
      </c>
      <c r="E104" s="41" t="s">
        <v>114</v>
      </c>
      <c r="F104" s="48" t="s">
        <v>140</v>
      </c>
      <c r="G104" s="51">
        <v>0.432</v>
      </c>
    </row>
    <row r="105" spans="1:7" ht="12.75">
      <c r="A105" s="41" t="s">
        <v>114</v>
      </c>
      <c r="B105" s="5">
        <v>2015</v>
      </c>
      <c r="C105" s="51">
        <v>0.469</v>
      </c>
      <c r="E105" s="41" t="s">
        <v>127</v>
      </c>
      <c r="F105" s="48" t="s">
        <v>142</v>
      </c>
      <c r="G105" s="51">
        <v>0.409</v>
      </c>
    </row>
    <row r="106" spans="1:7" ht="13.5" thickBot="1">
      <c r="A106" s="54" t="s">
        <v>99</v>
      </c>
      <c r="B106" s="8">
        <v>2013</v>
      </c>
      <c r="C106" s="52">
        <v>0.462</v>
      </c>
      <c r="E106" s="54" t="s">
        <v>100</v>
      </c>
      <c r="F106" s="61" t="s">
        <v>139</v>
      </c>
      <c r="G106" s="52">
        <v>0.398</v>
      </c>
    </row>
    <row r="107" ht="13.5" thickBot="1"/>
    <row r="108" spans="1:7" ht="13.5" thickBot="1">
      <c r="A108" s="139" t="s">
        <v>37</v>
      </c>
      <c r="B108" s="140"/>
      <c r="C108" s="141"/>
      <c r="E108" s="139" t="s">
        <v>38</v>
      </c>
      <c r="F108" s="140"/>
      <c r="G108" s="141"/>
    </row>
    <row r="109" spans="1:7" ht="13.5" thickBot="1">
      <c r="A109" s="34" t="s">
        <v>0</v>
      </c>
      <c r="B109" s="35" t="s">
        <v>20</v>
      </c>
      <c r="C109" s="36" t="s">
        <v>14</v>
      </c>
      <c r="E109" s="34" t="s">
        <v>0</v>
      </c>
      <c r="F109" s="35" t="s">
        <v>30</v>
      </c>
      <c r="G109" s="36" t="s">
        <v>14</v>
      </c>
    </row>
    <row r="110" spans="1:7" ht="12.75">
      <c r="A110" s="62" t="s">
        <v>99</v>
      </c>
      <c r="B110" s="26">
        <v>2013</v>
      </c>
      <c r="C110" s="79">
        <v>0.6</v>
      </c>
      <c r="E110" s="62" t="s">
        <v>79</v>
      </c>
      <c r="F110" s="49" t="s">
        <v>89</v>
      </c>
      <c r="G110" s="69">
        <v>0.552</v>
      </c>
    </row>
    <row r="111" spans="1:7" ht="12.75">
      <c r="A111" s="53" t="s">
        <v>51</v>
      </c>
      <c r="B111" s="11">
        <v>2012</v>
      </c>
      <c r="C111" s="172">
        <v>0.57</v>
      </c>
      <c r="E111" s="41" t="s">
        <v>114</v>
      </c>
      <c r="F111" s="48" t="s">
        <v>140</v>
      </c>
      <c r="G111" s="58">
        <v>0.51</v>
      </c>
    </row>
    <row r="112" spans="1:7" ht="12.75">
      <c r="A112" s="53" t="s">
        <v>107</v>
      </c>
      <c r="B112" s="11">
        <v>2016</v>
      </c>
      <c r="C112" s="50">
        <v>0.548</v>
      </c>
      <c r="E112" s="41" t="s">
        <v>100</v>
      </c>
      <c r="F112" s="48" t="s">
        <v>139</v>
      </c>
      <c r="G112" s="58">
        <v>0.5</v>
      </c>
    </row>
    <row r="113" spans="1:7" ht="12.75">
      <c r="A113" s="41" t="s">
        <v>79</v>
      </c>
      <c r="B113" s="5">
        <v>2011</v>
      </c>
      <c r="C113" s="51">
        <v>0.544</v>
      </c>
      <c r="E113" s="41" t="s">
        <v>107</v>
      </c>
      <c r="F113" s="48" t="s">
        <v>139</v>
      </c>
      <c r="G113" s="58">
        <v>0.49</v>
      </c>
    </row>
    <row r="114" spans="1:7" ht="13.5" thickBot="1">
      <c r="A114" s="54" t="s">
        <v>48</v>
      </c>
      <c r="B114" s="8">
        <v>2010</v>
      </c>
      <c r="C114" s="52">
        <v>0.543</v>
      </c>
      <c r="E114" s="54" t="s">
        <v>127</v>
      </c>
      <c r="F114" s="61" t="s">
        <v>142</v>
      </c>
      <c r="G114" s="52">
        <v>0.482</v>
      </c>
    </row>
    <row r="115" ht="13.5" thickBot="1"/>
    <row r="116" spans="1:7" ht="13.5" thickBot="1">
      <c r="A116" s="139" t="s">
        <v>39</v>
      </c>
      <c r="B116" s="140"/>
      <c r="C116" s="141"/>
      <c r="E116" s="139" t="s">
        <v>40</v>
      </c>
      <c r="F116" s="140"/>
      <c r="G116" s="141"/>
    </row>
    <row r="117" spans="1:7" ht="13.5" thickBot="1">
      <c r="A117" s="73" t="s">
        <v>0</v>
      </c>
      <c r="B117" s="74" t="s">
        <v>20</v>
      </c>
      <c r="C117" s="75" t="s">
        <v>15</v>
      </c>
      <c r="E117" s="34" t="s">
        <v>0</v>
      </c>
      <c r="F117" s="35" t="s">
        <v>30</v>
      </c>
      <c r="G117" s="36" t="s">
        <v>15</v>
      </c>
    </row>
    <row r="118" spans="1:7" ht="12.75">
      <c r="A118" s="87" t="s">
        <v>100</v>
      </c>
      <c r="B118" s="123">
        <v>2016</v>
      </c>
      <c r="C118" s="129">
        <v>0.874</v>
      </c>
      <c r="E118" s="62" t="s">
        <v>100</v>
      </c>
      <c r="F118" s="49" t="s">
        <v>129</v>
      </c>
      <c r="G118" s="69">
        <v>0.792</v>
      </c>
    </row>
    <row r="119" spans="1:7" ht="12.75">
      <c r="A119" s="82" t="s">
        <v>100</v>
      </c>
      <c r="B119" s="165">
        <v>2015</v>
      </c>
      <c r="C119" s="173">
        <v>0.82</v>
      </c>
      <c r="E119" s="53" t="s">
        <v>79</v>
      </c>
      <c r="F119" s="47" t="s">
        <v>89</v>
      </c>
      <c r="G119" s="50">
        <v>0.672</v>
      </c>
    </row>
    <row r="120" spans="1:7" ht="12.75">
      <c r="A120" s="41" t="s">
        <v>100</v>
      </c>
      <c r="B120" s="5">
        <v>2014</v>
      </c>
      <c r="C120" s="51">
        <v>0.797</v>
      </c>
      <c r="E120" s="53" t="s">
        <v>114</v>
      </c>
      <c r="F120" s="47" t="s">
        <v>130</v>
      </c>
      <c r="G120" s="50">
        <v>0.568</v>
      </c>
    </row>
    <row r="121" spans="1:7" ht="12.75">
      <c r="A121" s="41" t="s">
        <v>57</v>
      </c>
      <c r="B121" s="5">
        <v>2011</v>
      </c>
      <c r="C121" s="51">
        <v>0.762</v>
      </c>
      <c r="E121" s="41" t="s">
        <v>57</v>
      </c>
      <c r="F121" s="48" t="s">
        <v>120</v>
      </c>
      <c r="G121" s="51">
        <v>0.548</v>
      </c>
    </row>
    <row r="122" spans="1:7" ht="13.5" thickBot="1">
      <c r="A122" s="54" t="s">
        <v>51</v>
      </c>
      <c r="B122" s="8">
        <v>2012</v>
      </c>
      <c r="C122" s="52">
        <v>0.727</v>
      </c>
      <c r="E122" s="54" t="s">
        <v>80</v>
      </c>
      <c r="F122" s="61" t="s">
        <v>94</v>
      </c>
      <c r="G122" s="52">
        <v>0.522</v>
      </c>
    </row>
  </sheetData>
  <sheetProtection/>
  <mergeCells count="39">
    <mergeCell ref="A28:C28"/>
    <mergeCell ref="E28:G28"/>
    <mergeCell ref="A36:C36"/>
    <mergeCell ref="E36:G36"/>
    <mergeCell ref="A33:C33"/>
    <mergeCell ref="A50:C50"/>
    <mergeCell ref="E42:G42"/>
    <mergeCell ref="A1:G1"/>
    <mergeCell ref="A4:C4"/>
    <mergeCell ref="E4:G4"/>
    <mergeCell ref="A12:C12"/>
    <mergeCell ref="E12:G12"/>
    <mergeCell ref="A20:C20"/>
    <mergeCell ref="E20:G20"/>
    <mergeCell ref="A3:C3"/>
    <mergeCell ref="E3:G3"/>
    <mergeCell ref="E60:G60"/>
    <mergeCell ref="A68:C68"/>
    <mergeCell ref="E68:G68"/>
    <mergeCell ref="A44:C44"/>
    <mergeCell ref="E44:G44"/>
    <mergeCell ref="A52:C52"/>
    <mergeCell ref="E52:G52"/>
    <mergeCell ref="E82:G82"/>
    <mergeCell ref="E90:G90"/>
    <mergeCell ref="A76:C76"/>
    <mergeCell ref="E76:G76"/>
    <mergeCell ref="A84:C84"/>
    <mergeCell ref="E84:G84"/>
    <mergeCell ref="A60:C60"/>
    <mergeCell ref="A116:C116"/>
    <mergeCell ref="E116:G116"/>
    <mergeCell ref="A92:C92"/>
    <mergeCell ref="E92:G92"/>
    <mergeCell ref="A100:C100"/>
    <mergeCell ref="E100:G100"/>
    <mergeCell ref="A97:C97"/>
    <mergeCell ref="A108:C108"/>
    <mergeCell ref="E108:G108"/>
  </mergeCells>
  <printOptions/>
  <pageMargins left="0.75" right="0.75" top="1" bottom="1" header="0.5" footer="0.5"/>
  <pageSetup horizontalDpi="600" verticalDpi="600" orientation="portrait" r:id="rId1"/>
  <ignoredErrors>
    <ignoredError sqref="F102:F103 F110 F119" numberStoredAsText="1"/>
    <ignoredError sqref="F54 F7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17.57421875" style="0" bestFit="1" customWidth="1"/>
    <col min="2" max="13" width="4.7109375" style="0" customWidth="1"/>
    <col min="14" max="18" width="6.7109375" style="0" customWidth="1"/>
  </cols>
  <sheetData>
    <row r="1" spans="1:18" s="1" customFormat="1" ht="18">
      <c r="A1" s="137" t="s">
        <v>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32"/>
    </row>
    <row r="2" spans="2:17" ht="13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3.5" thickBot="1">
      <c r="A3" s="14" t="s">
        <v>0</v>
      </c>
      <c r="B3" s="15" t="s">
        <v>2</v>
      </c>
      <c r="C3" s="15" t="s">
        <v>1</v>
      </c>
      <c r="D3" s="15" t="s">
        <v>6</v>
      </c>
      <c r="E3" s="15" t="s">
        <v>7</v>
      </c>
      <c r="F3" s="15" t="s">
        <v>8</v>
      </c>
      <c r="G3" s="15" t="s">
        <v>3</v>
      </c>
      <c r="H3" s="15" t="s">
        <v>10</v>
      </c>
      <c r="I3" s="15" t="s">
        <v>5</v>
      </c>
      <c r="J3" s="15" t="s">
        <v>9</v>
      </c>
      <c r="K3" s="15" t="s">
        <v>4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6" t="s">
        <v>16</v>
      </c>
      <c r="R3" s="2"/>
    </row>
    <row r="4" spans="1:17" ht="12.75">
      <c r="A4" s="19" t="s">
        <v>52</v>
      </c>
      <c r="B4" s="11">
        <v>21</v>
      </c>
      <c r="C4" s="11">
        <v>4</v>
      </c>
      <c r="D4" s="11">
        <v>2</v>
      </c>
      <c r="E4" s="11">
        <v>0</v>
      </c>
      <c r="F4" s="11">
        <v>0</v>
      </c>
      <c r="G4" s="11">
        <v>5</v>
      </c>
      <c r="H4" s="11">
        <v>0</v>
      </c>
      <c r="I4" s="11">
        <v>0</v>
      </c>
      <c r="J4" s="11">
        <v>4</v>
      </c>
      <c r="K4" s="11">
        <v>2</v>
      </c>
      <c r="L4" s="11">
        <v>2</v>
      </c>
      <c r="M4" s="11">
        <v>0</v>
      </c>
      <c r="N4" s="12">
        <f>C4/B4</f>
        <v>0.19047619047619047</v>
      </c>
      <c r="O4" s="12">
        <f>(C4+I4+K4)/(B4+I4+K4+M4)</f>
        <v>0.2608695652173913</v>
      </c>
      <c r="P4" s="12">
        <f>((C4-D4-E4-F4)+(D4*2)+(E4*3)+(F4*4))/B4</f>
        <v>0.2857142857142857</v>
      </c>
      <c r="Q4" s="13">
        <f>O4+P4</f>
        <v>0.5465838509316769</v>
      </c>
    </row>
    <row r="5" spans="1:17" ht="12.75">
      <c r="A5" s="37" t="s">
        <v>54</v>
      </c>
      <c r="B5" s="5">
        <v>18</v>
      </c>
      <c r="C5" s="5">
        <v>4</v>
      </c>
      <c r="D5" s="5">
        <v>0</v>
      </c>
      <c r="E5" s="5">
        <v>0</v>
      </c>
      <c r="F5" s="5">
        <v>0</v>
      </c>
      <c r="G5" s="5">
        <v>4</v>
      </c>
      <c r="H5" s="5">
        <v>0</v>
      </c>
      <c r="I5" s="5">
        <v>1</v>
      </c>
      <c r="J5" s="5">
        <v>4</v>
      </c>
      <c r="K5" s="5">
        <v>3</v>
      </c>
      <c r="L5" s="5">
        <v>0</v>
      </c>
      <c r="M5" s="5">
        <v>0</v>
      </c>
      <c r="N5" s="6">
        <f aca="true" t="shared" si="0" ref="N5:N23">C5/B5</f>
        <v>0.2222222222222222</v>
      </c>
      <c r="O5" s="12">
        <f aca="true" t="shared" si="1" ref="O5:O22">(C5+I5+K5)/(B5+I5+K5+M5)</f>
        <v>0.36363636363636365</v>
      </c>
      <c r="P5" s="6">
        <f aca="true" t="shared" si="2" ref="P5:P23">((C5-D5-E5-F5)+(D5*2)+(E5*3)+(F5*4))/B5</f>
        <v>0.2222222222222222</v>
      </c>
      <c r="Q5" s="7">
        <f aca="true" t="shared" si="3" ref="Q5:Q23">O5+P5</f>
        <v>0.5858585858585859</v>
      </c>
    </row>
    <row r="6" spans="1:17" ht="12.75">
      <c r="A6" s="39" t="s">
        <v>51</v>
      </c>
      <c r="B6" s="5">
        <v>40</v>
      </c>
      <c r="C6" s="5">
        <v>14</v>
      </c>
      <c r="D6" s="5">
        <v>6</v>
      </c>
      <c r="E6" s="5">
        <v>0</v>
      </c>
      <c r="F6" s="5">
        <v>0</v>
      </c>
      <c r="G6" s="5">
        <v>8</v>
      </c>
      <c r="H6" s="5">
        <v>2</v>
      </c>
      <c r="I6" s="5">
        <v>4</v>
      </c>
      <c r="J6" s="5">
        <v>2</v>
      </c>
      <c r="K6" s="5">
        <v>1</v>
      </c>
      <c r="L6" s="5">
        <v>6</v>
      </c>
      <c r="M6" s="5">
        <v>1</v>
      </c>
      <c r="N6" s="6">
        <f>C6/B6</f>
        <v>0.35</v>
      </c>
      <c r="O6" s="12">
        <f t="shared" si="1"/>
        <v>0.41304347826086957</v>
      </c>
      <c r="P6" s="6">
        <f>((C6-D6-E6-F6)+(D6*2)+(E6*3)+(F6*4))/B6</f>
        <v>0.5</v>
      </c>
      <c r="Q6" s="7">
        <f>O6+P6</f>
        <v>0.9130434782608696</v>
      </c>
    </row>
    <row r="7" spans="1:17" ht="12.75">
      <c r="A7" s="20" t="s">
        <v>65</v>
      </c>
      <c r="B7" s="5">
        <v>48</v>
      </c>
      <c r="C7" s="5">
        <v>15</v>
      </c>
      <c r="D7" s="5">
        <v>6</v>
      </c>
      <c r="E7" s="5">
        <v>0</v>
      </c>
      <c r="F7" s="5">
        <v>0</v>
      </c>
      <c r="G7" s="5">
        <v>13</v>
      </c>
      <c r="H7" s="5">
        <v>4</v>
      </c>
      <c r="I7" s="5">
        <v>0</v>
      </c>
      <c r="J7" s="5">
        <v>7</v>
      </c>
      <c r="K7" s="5">
        <v>9</v>
      </c>
      <c r="L7" s="5">
        <v>15</v>
      </c>
      <c r="M7" s="5">
        <v>0</v>
      </c>
      <c r="N7" s="6">
        <f t="shared" si="0"/>
        <v>0.3125</v>
      </c>
      <c r="O7" s="12">
        <f t="shared" si="1"/>
        <v>0.42105263157894735</v>
      </c>
      <c r="P7" s="6">
        <f t="shared" si="2"/>
        <v>0.4375</v>
      </c>
      <c r="Q7" s="7">
        <f t="shared" si="3"/>
        <v>0.8585526315789473</v>
      </c>
    </row>
    <row r="8" spans="1:17" ht="12.75">
      <c r="A8" s="20" t="s">
        <v>49</v>
      </c>
      <c r="B8" s="5">
        <v>19</v>
      </c>
      <c r="C8" s="5">
        <v>3</v>
      </c>
      <c r="D8" s="5">
        <v>2</v>
      </c>
      <c r="E8" s="5">
        <v>0</v>
      </c>
      <c r="F8" s="5">
        <v>0</v>
      </c>
      <c r="G8" s="5">
        <v>7</v>
      </c>
      <c r="H8" s="5">
        <v>0</v>
      </c>
      <c r="I8" s="5">
        <v>0</v>
      </c>
      <c r="J8" s="5">
        <v>5</v>
      </c>
      <c r="K8" s="5">
        <v>4</v>
      </c>
      <c r="L8" s="5">
        <v>2</v>
      </c>
      <c r="M8" s="5">
        <v>0</v>
      </c>
      <c r="N8" s="6">
        <f>C8/B8</f>
        <v>0.15789473684210525</v>
      </c>
      <c r="O8" s="12">
        <f t="shared" si="1"/>
        <v>0.30434782608695654</v>
      </c>
      <c r="P8" s="6">
        <f>((C8-D8-E8-F8)+(D8*2)+(E8*3)+(F8*4))/B8</f>
        <v>0.2631578947368421</v>
      </c>
      <c r="Q8" s="7">
        <f>O8+P8</f>
        <v>0.5675057208237986</v>
      </c>
    </row>
    <row r="9" spans="1:17" ht="12.75">
      <c r="A9" s="20" t="s">
        <v>53</v>
      </c>
      <c r="B9" s="5">
        <v>33</v>
      </c>
      <c r="C9" s="5">
        <v>9</v>
      </c>
      <c r="D9" s="5">
        <v>2</v>
      </c>
      <c r="E9" s="5">
        <v>0</v>
      </c>
      <c r="F9" s="5">
        <v>0</v>
      </c>
      <c r="G9" s="5">
        <v>6</v>
      </c>
      <c r="H9" s="5">
        <v>2</v>
      </c>
      <c r="I9" s="5">
        <v>4</v>
      </c>
      <c r="J9" s="5">
        <v>4</v>
      </c>
      <c r="K9" s="5">
        <v>9</v>
      </c>
      <c r="L9" s="5">
        <v>5</v>
      </c>
      <c r="M9" s="5">
        <v>0</v>
      </c>
      <c r="N9" s="6">
        <f t="shared" si="0"/>
        <v>0.2727272727272727</v>
      </c>
      <c r="O9" s="12">
        <f t="shared" si="1"/>
        <v>0.4782608695652174</v>
      </c>
      <c r="P9" s="6">
        <f t="shared" si="2"/>
        <v>0.3333333333333333</v>
      </c>
      <c r="Q9" s="7">
        <f t="shared" si="3"/>
        <v>0.8115942028985508</v>
      </c>
    </row>
    <row r="10" spans="1:17" ht="12.75">
      <c r="A10" s="20" t="s">
        <v>62</v>
      </c>
      <c r="B10" s="5">
        <v>44</v>
      </c>
      <c r="C10" s="5">
        <v>11</v>
      </c>
      <c r="D10" s="5">
        <v>0</v>
      </c>
      <c r="E10" s="5">
        <v>0</v>
      </c>
      <c r="F10" s="5">
        <v>1</v>
      </c>
      <c r="G10" s="5">
        <v>9</v>
      </c>
      <c r="H10" s="5">
        <v>3</v>
      </c>
      <c r="I10" s="5">
        <v>3</v>
      </c>
      <c r="J10" s="5">
        <v>8</v>
      </c>
      <c r="K10" s="5">
        <v>6</v>
      </c>
      <c r="L10" s="5">
        <v>7</v>
      </c>
      <c r="M10" s="5">
        <v>0</v>
      </c>
      <c r="N10" s="6">
        <f t="shared" si="0"/>
        <v>0.25</v>
      </c>
      <c r="O10" s="12">
        <f t="shared" si="1"/>
        <v>0.37735849056603776</v>
      </c>
      <c r="P10" s="6">
        <f t="shared" si="2"/>
        <v>0.3181818181818182</v>
      </c>
      <c r="Q10" s="7">
        <f t="shared" si="3"/>
        <v>0.695540308747856</v>
      </c>
    </row>
    <row r="11" spans="1:17" ht="12.75">
      <c r="A11" s="41" t="s">
        <v>82</v>
      </c>
      <c r="B11" s="5">
        <v>19</v>
      </c>
      <c r="C11" s="5">
        <v>8</v>
      </c>
      <c r="D11" s="5">
        <v>3</v>
      </c>
      <c r="E11" s="5">
        <v>1</v>
      </c>
      <c r="F11" s="5">
        <v>1</v>
      </c>
      <c r="G11" s="5">
        <v>7</v>
      </c>
      <c r="H11" s="5">
        <v>0</v>
      </c>
      <c r="I11" s="5">
        <v>1</v>
      </c>
      <c r="J11" s="5">
        <v>0</v>
      </c>
      <c r="K11" s="5">
        <v>0</v>
      </c>
      <c r="L11" s="5">
        <v>3</v>
      </c>
      <c r="M11" s="5">
        <v>0</v>
      </c>
      <c r="N11" s="6">
        <f t="shared" si="0"/>
        <v>0.42105263157894735</v>
      </c>
      <c r="O11" s="12">
        <f t="shared" si="1"/>
        <v>0.45</v>
      </c>
      <c r="P11" s="6">
        <f t="shared" si="2"/>
        <v>0.8421052631578947</v>
      </c>
      <c r="Q11" s="7">
        <f t="shared" si="3"/>
        <v>1.2921052631578946</v>
      </c>
    </row>
    <row r="12" spans="1:17" ht="12.75">
      <c r="A12" s="20" t="s">
        <v>57</v>
      </c>
      <c r="B12" s="5">
        <v>42</v>
      </c>
      <c r="C12" s="5">
        <v>19</v>
      </c>
      <c r="D12" s="5">
        <v>5</v>
      </c>
      <c r="E12" s="5">
        <v>0</v>
      </c>
      <c r="F12" s="5">
        <v>1</v>
      </c>
      <c r="G12" s="5">
        <v>9</v>
      </c>
      <c r="H12" s="5">
        <v>3</v>
      </c>
      <c r="I12" s="5">
        <v>0</v>
      </c>
      <c r="J12" s="5">
        <v>6</v>
      </c>
      <c r="K12" s="5">
        <v>5</v>
      </c>
      <c r="L12" s="5">
        <v>11</v>
      </c>
      <c r="M12" s="5">
        <v>0</v>
      </c>
      <c r="N12" s="6">
        <f t="shared" si="0"/>
        <v>0.4523809523809524</v>
      </c>
      <c r="O12" s="12">
        <f t="shared" si="1"/>
        <v>0.5106382978723404</v>
      </c>
      <c r="P12" s="6">
        <f t="shared" si="2"/>
        <v>0.6428571428571429</v>
      </c>
      <c r="Q12" s="7">
        <f t="shared" si="3"/>
        <v>1.1534954407294833</v>
      </c>
    </row>
    <row r="13" spans="1:17" ht="12.75">
      <c r="A13" s="20" t="s">
        <v>58</v>
      </c>
      <c r="B13" s="5">
        <v>19</v>
      </c>
      <c r="C13" s="5">
        <v>3</v>
      </c>
      <c r="D13" s="5">
        <v>3</v>
      </c>
      <c r="E13" s="5">
        <v>0</v>
      </c>
      <c r="F13" s="5">
        <v>0</v>
      </c>
      <c r="G13" s="5">
        <v>6</v>
      </c>
      <c r="H13" s="5">
        <v>1</v>
      </c>
      <c r="I13" s="5">
        <v>0</v>
      </c>
      <c r="J13" s="5">
        <v>8</v>
      </c>
      <c r="K13" s="5">
        <v>4</v>
      </c>
      <c r="L13" s="5">
        <v>0</v>
      </c>
      <c r="M13" s="5">
        <v>0</v>
      </c>
      <c r="N13" s="6">
        <f t="shared" si="0"/>
        <v>0.15789473684210525</v>
      </c>
      <c r="O13" s="12">
        <f t="shared" si="1"/>
        <v>0.30434782608695654</v>
      </c>
      <c r="P13" s="6">
        <f t="shared" si="2"/>
        <v>0.3157894736842105</v>
      </c>
      <c r="Q13" s="7">
        <f t="shared" si="3"/>
        <v>0.620137299771167</v>
      </c>
    </row>
    <row r="14" spans="1:17" ht="12.75">
      <c r="A14" s="20" t="s">
        <v>66</v>
      </c>
      <c r="B14" s="5">
        <v>44</v>
      </c>
      <c r="C14" s="5">
        <v>16</v>
      </c>
      <c r="D14" s="5">
        <v>1</v>
      </c>
      <c r="E14" s="5">
        <v>1</v>
      </c>
      <c r="F14" s="5">
        <v>0</v>
      </c>
      <c r="G14" s="5">
        <v>16</v>
      </c>
      <c r="H14" s="5">
        <v>4</v>
      </c>
      <c r="I14" s="5">
        <v>0</v>
      </c>
      <c r="J14" s="5">
        <v>5</v>
      </c>
      <c r="K14" s="5">
        <v>8</v>
      </c>
      <c r="L14" s="5">
        <v>17</v>
      </c>
      <c r="M14" s="5">
        <v>1</v>
      </c>
      <c r="N14" s="6">
        <f t="shared" si="0"/>
        <v>0.36363636363636365</v>
      </c>
      <c r="O14" s="12">
        <f t="shared" si="1"/>
        <v>0.4528301886792453</v>
      </c>
      <c r="P14" s="6">
        <f t="shared" si="2"/>
        <v>0.4318181818181818</v>
      </c>
      <c r="Q14" s="7">
        <f t="shared" si="3"/>
        <v>0.8846483704974271</v>
      </c>
    </row>
    <row r="15" spans="1:17" ht="12.75">
      <c r="A15" s="20" t="s">
        <v>59</v>
      </c>
      <c r="B15" s="5">
        <v>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>C15/B15</f>
        <v>0</v>
      </c>
      <c r="O15" s="12">
        <f t="shared" si="1"/>
        <v>0</v>
      </c>
      <c r="P15" s="6">
        <f>((C15-D15-E15-F15)+(D15*2)+(E15*3)+(F15*4))/B15</f>
        <v>0</v>
      </c>
      <c r="Q15" s="7">
        <f>O15+P15</f>
        <v>0</v>
      </c>
    </row>
    <row r="16" spans="1:17" ht="12.75">
      <c r="A16" s="20" t="s">
        <v>63</v>
      </c>
      <c r="B16" s="5">
        <v>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f aca="true" t="shared" si="4" ref="N16:N21">C16/B16</f>
        <v>0</v>
      </c>
      <c r="O16" s="12">
        <f t="shared" si="1"/>
        <v>0</v>
      </c>
      <c r="P16" s="6">
        <f aca="true" t="shared" si="5" ref="P16:P21">((C16-D16-E16-F16)+(D16*2)+(E16*3)+(F16*4))/B16</f>
        <v>0</v>
      </c>
      <c r="Q16" s="7">
        <f aca="true" t="shared" si="6" ref="Q16:Q21">O16+P16</f>
        <v>0</v>
      </c>
    </row>
    <row r="17" spans="1:17" ht="12.75">
      <c r="A17" s="20" t="s">
        <v>48</v>
      </c>
      <c r="B17" s="5">
        <v>30</v>
      </c>
      <c r="C17" s="5">
        <v>9</v>
      </c>
      <c r="D17" s="5">
        <v>1</v>
      </c>
      <c r="E17" s="5">
        <v>0</v>
      </c>
      <c r="F17" s="5">
        <v>0</v>
      </c>
      <c r="G17" s="5">
        <v>11</v>
      </c>
      <c r="H17" s="5">
        <v>1</v>
      </c>
      <c r="I17" s="5">
        <v>4</v>
      </c>
      <c r="J17" s="5">
        <v>4</v>
      </c>
      <c r="K17" s="5">
        <v>12</v>
      </c>
      <c r="L17" s="5">
        <v>3</v>
      </c>
      <c r="M17" s="5">
        <v>0</v>
      </c>
      <c r="N17" s="6">
        <f t="shared" si="4"/>
        <v>0.3</v>
      </c>
      <c r="O17" s="12">
        <f t="shared" si="1"/>
        <v>0.5434782608695652</v>
      </c>
      <c r="P17" s="6">
        <f t="shared" si="5"/>
        <v>0.3333333333333333</v>
      </c>
      <c r="Q17" s="7">
        <f t="shared" si="6"/>
        <v>0.8768115942028984</v>
      </c>
    </row>
    <row r="18" spans="1:17" ht="12.75">
      <c r="A18" s="20" t="s">
        <v>50</v>
      </c>
      <c r="B18" s="5">
        <v>22</v>
      </c>
      <c r="C18" s="5">
        <v>8</v>
      </c>
      <c r="D18" s="5">
        <v>1</v>
      </c>
      <c r="E18" s="5">
        <v>0</v>
      </c>
      <c r="F18" s="5">
        <v>0</v>
      </c>
      <c r="G18" s="5">
        <v>5</v>
      </c>
      <c r="H18" s="5">
        <v>2</v>
      </c>
      <c r="I18" s="5">
        <v>1</v>
      </c>
      <c r="J18" s="5">
        <v>6</v>
      </c>
      <c r="K18" s="5">
        <v>6</v>
      </c>
      <c r="L18" s="5">
        <v>5</v>
      </c>
      <c r="M18" s="5">
        <v>0</v>
      </c>
      <c r="N18" s="6">
        <f t="shared" si="4"/>
        <v>0.36363636363636365</v>
      </c>
      <c r="O18" s="12">
        <f t="shared" si="1"/>
        <v>0.5172413793103449</v>
      </c>
      <c r="P18" s="6">
        <f t="shared" si="5"/>
        <v>0.4090909090909091</v>
      </c>
      <c r="Q18" s="7">
        <f t="shared" si="6"/>
        <v>0.9263322884012539</v>
      </c>
    </row>
    <row r="19" spans="1:17" ht="12.75">
      <c r="A19" s="20" t="s">
        <v>60</v>
      </c>
      <c r="B19" s="5">
        <v>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6">
        <f t="shared" si="4"/>
        <v>0</v>
      </c>
      <c r="O19" s="12">
        <f t="shared" si="1"/>
        <v>0</v>
      </c>
      <c r="P19" s="6">
        <f t="shared" si="5"/>
        <v>0</v>
      </c>
      <c r="Q19" s="7">
        <f t="shared" si="6"/>
        <v>0</v>
      </c>
    </row>
    <row r="20" spans="1:17" ht="12.75">
      <c r="A20" s="20" t="s">
        <v>56</v>
      </c>
      <c r="B20" s="5">
        <v>31</v>
      </c>
      <c r="C20" s="5">
        <v>10</v>
      </c>
      <c r="D20" s="5">
        <v>2</v>
      </c>
      <c r="E20" s="5">
        <v>0</v>
      </c>
      <c r="F20" s="5">
        <v>2</v>
      </c>
      <c r="G20" s="5">
        <v>10</v>
      </c>
      <c r="H20" s="5">
        <v>1</v>
      </c>
      <c r="I20" s="5">
        <v>1</v>
      </c>
      <c r="J20" s="5">
        <v>4</v>
      </c>
      <c r="K20" s="5">
        <v>5</v>
      </c>
      <c r="L20" s="5">
        <v>9</v>
      </c>
      <c r="M20" s="5">
        <v>0</v>
      </c>
      <c r="N20" s="6">
        <f t="shared" si="4"/>
        <v>0.3225806451612903</v>
      </c>
      <c r="O20" s="12">
        <f t="shared" si="1"/>
        <v>0.43243243243243246</v>
      </c>
      <c r="P20" s="6">
        <f t="shared" si="5"/>
        <v>0.5806451612903226</v>
      </c>
      <c r="Q20" s="7">
        <f t="shared" si="6"/>
        <v>1.013077593722755</v>
      </c>
    </row>
    <row r="21" spans="1:17" ht="12.75">
      <c r="A21" s="20" t="s">
        <v>64</v>
      </c>
      <c r="B21" s="5">
        <v>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f t="shared" si="4"/>
        <v>0</v>
      </c>
      <c r="O21" s="12">
        <f t="shared" si="1"/>
        <v>0</v>
      </c>
      <c r="P21" s="6">
        <f t="shared" si="5"/>
        <v>0</v>
      </c>
      <c r="Q21" s="7">
        <f t="shared" si="6"/>
        <v>0</v>
      </c>
    </row>
    <row r="22" spans="1:17" ht="13.5" thickBot="1">
      <c r="A22" s="20" t="s">
        <v>55</v>
      </c>
      <c r="B22" s="5">
        <v>2</v>
      </c>
      <c r="C22" s="5">
        <v>1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  <c r="L22" s="5">
        <v>0</v>
      </c>
      <c r="M22" s="5">
        <v>1</v>
      </c>
      <c r="N22" s="6">
        <f t="shared" si="0"/>
        <v>0.5</v>
      </c>
      <c r="O22" s="12">
        <f t="shared" si="1"/>
        <v>0.5</v>
      </c>
      <c r="P22" s="6">
        <f t="shared" si="2"/>
        <v>0.5</v>
      </c>
      <c r="Q22" s="7">
        <f t="shared" si="3"/>
        <v>1</v>
      </c>
    </row>
    <row r="23" spans="1:17" ht="13.5" thickBot="1">
      <c r="A23" s="14" t="s">
        <v>17</v>
      </c>
      <c r="B23" s="15">
        <f aca="true" t="shared" si="7" ref="B23:M23">SUM(B4:B22)</f>
        <v>437</v>
      </c>
      <c r="C23" s="15">
        <f t="shared" si="7"/>
        <v>134</v>
      </c>
      <c r="D23" s="15">
        <f t="shared" si="7"/>
        <v>34</v>
      </c>
      <c r="E23" s="15">
        <f t="shared" si="7"/>
        <v>2</v>
      </c>
      <c r="F23" s="15">
        <f t="shared" si="7"/>
        <v>5</v>
      </c>
      <c r="G23" s="15">
        <f t="shared" si="7"/>
        <v>116</v>
      </c>
      <c r="H23" s="15">
        <f t="shared" si="7"/>
        <v>24</v>
      </c>
      <c r="I23" s="15">
        <f t="shared" si="7"/>
        <v>19</v>
      </c>
      <c r="J23" s="15">
        <f t="shared" si="7"/>
        <v>67</v>
      </c>
      <c r="K23" s="15">
        <f t="shared" si="7"/>
        <v>75</v>
      </c>
      <c r="L23" s="15">
        <f t="shared" si="7"/>
        <v>85</v>
      </c>
      <c r="M23" s="15">
        <f t="shared" si="7"/>
        <v>3</v>
      </c>
      <c r="N23" s="17">
        <f t="shared" si="0"/>
        <v>0.30663615560640733</v>
      </c>
      <c r="O23" s="17">
        <f>(C23+I23+K23)/(B23+I23+K23+M23)</f>
        <v>0.42696629213483145</v>
      </c>
      <c r="P23" s="17">
        <f t="shared" si="2"/>
        <v>0.4279176201372998</v>
      </c>
      <c r="Q23" s="18">
        <f t="shared" si="3"/>
        <v>0.8548839122721312</v>
      </c>
    </row>
    <row r="24" spans="1:17" ht="12.7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ht="12.75">
      <c r="A25" s="40" t="s">
        <v>67</v>
      </c>
    </row>
  </sheetData>
  <sheetProtection/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17.57421875" style="0" bestFit="1" customWidth="1"/>
    <col min="2" max="13" width="4.7109375" style="0" customWidth="1"/>
    <col min="14" max="18" width="6.7109375" style="0" customWidth="1"/>
  </cols>
  <sheetData>
    <row r="1" spans="1:18" s="1" customFormat="1" ht="18">
      <c r="A1" s="137" t="s">
        <v>77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32"/>
    </row>
    <row r="2" spans="2:17" ht="13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3.5" thickBot="1">
      <c r="A3" s="14" t="s">
        <v>0</v>
      </c>
      <c r="B3" s="15" t="s">
        <v>2</v>
      </c>
      <c r="C3" s="15" t="s">
        <v>1</v>
      </c>
      <c r="D3" s="15" t="s">
        <v>6</v>
      </c>
      <c r="E3" s="15" t="s">
        <v>7</v>
      </c>
      <c r="F3" s="15" t="s">
        <v>8</v>
      </c>
      <c r="G3" s="15" t="s">
        <v>3</v>
      </c>
      <c r="H3" s="15" t="s">
        <v>10</v>
      </c>
      <c r="I3" s="15" t="s">
        <v>5</v>
      </c>
      <c r="J3" s="15" t="s">
        <v>9</v>
      </c>
      <c r="K3" s="15" t="s">
        <v>4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6" t="s">
        <v>16</v>
      </c>
      <c r="R3" s="2"/>
    </row>
    <row r="4" spans="1:17" ht="12.75">
      <c r="A4" s="19" t="s">
        <v>52</v>
      </c>
      <c r="B4" s="11">
        <v>23</v>
      </c>
      <c r="C4" s="11">
        <v>7</v>
      </c>
      <c r="D4" s="11">
        <v>2</v>
      </c>
      <c r="E4" s="11">
        <v>0</v>
      </c>
      <c r="F4" s="11">
        <v>0</v>
      </c>
      <c r="G4" s="11">
        <v>7</v>
      </c>
      <c r="H4" s="11">
        <v>0</v>
      </c>
      <c r="I4" s="42">
        <v>2</v>
      </c>
      <c r="J4" s="11">
        <v>2</v>
      </c>
      <c r="K4" s="11">
        <v>7</v>
      </c>
      <c r="L4" s="11">
        <v>7</v>
      </c>
      <c r="M4" s="11">
        <v>0</v>
      </c>
      <c r="N4" s="12">
        <f aca="true" t="shared" si="0" ref="N4:N18">C4/B4</f>
        <v>0.30434782608695654</v>
      </c>
      <c r="O4" s="12">
        <f>(C4+I4+K4)/(B4+I4+K4+M4)</f>
        <v>0.5</v>
      </c>
      <c r="P4" s="12">
        <f aca="true" t="shared" si="1" ref="P4:P18">((C4-D4-E4-F4)+(D4*2)+(E4*3)+(F4*4))/B4</f>
        <v>0.391304347826087</v>
      </c>
      <c r="Q4" s="13">
        <f aca="true" t="shared" si="2" ref="Q4:Q18">O4+P4</f>
        <v>0.8913043478260869</v>
      </c>
    </row>
    <row r="5" spans="1:17" ht="12.75">
      <c r="A5" s="37" t="s">
        <v>54</v>
      </c>
      <c r="B5" s="5">
        <v>38</v>
      </c>
      <c r="C5" s="5">
        <v>16</v>
      </c>
      <c r="D5" s="5">
        <v>1</v>
      </c>
      <c r="E5" s="5">
        <v>0</v>
      </c>
      <c r="F5" s="5">
        <v>0</v>
      </c>
      <c r="G5" s="5">
        <v>11</v>
      </c>
      <c r="H5" s="5">
        <v>8</v>
      </c>
      <c r="I5" s="43">
        <v>2</v>
      </c>
      <c r="J5" s="5">
        <v>4</v>
      </c>
      <c r="K5" s="5">
        <v>7</v>
      </c>
      <c r="L5" s="5">
        <v>15</v>
      </c>
      <c r="M5" s="5">
        <v>1</v>
      </c>
      <c r="N5" s="12">
        <f t="shared" si="0"/>
        <v>0.42105263157894735</v>
      </c>
      <c r="O5" s="12">
        <f aca="true" t="shared" si="3" ref="O5:O17">(C5+I5+K5)/(B5+I5+K5+M5)</f>
        <v>0.5208333333333334</v>
      </c>
      <c r="P5" s="12">
        <f t="shared" si="1"/>
        <v>0.4473684210526316</v>
      </c>
      <c r="Q5" s="13">
        <f t="shared" si="2"/>
        <v>0.9682017543859649</v>
      </c>
    </row>
    <row r="6" spans="1:17" ht="12.75">
      <c r="A6" s="39" t="s">
        <v>51</v>
      </c>
      <c r="B6" s="5">
        <v>64</v>
      </c>
      <c r="C6" s="5">
        <v>12</v>
      </c>
      <c r="D6" s="5">
        <v>3</v>
      </c>
      <c r="E6" s="5">
        <v>1</v>
      </c>
      <c r="F6" s="5">
        <v>1</v>
      </c>
      <c r="G6" s="5">
        <v>16</v>
      </c>
      <c r="H6" s="5">
        <v>2</v>
      </c>
      <c r="I6" s="43">
        <v>2</v>
      </c>
      <c r="J6" s="5">
        <v>11</v>
      </c>
      <c r="K6" s="5">
        <v>5</v>
      </c>
      <c r="L6" s="5">
        <v>19</v>
      </c>
      <c r="M6" s="5">
        <v>2</v>
      </c>
      <c r="N6" s="12">
        <f t="shared" si="0"/>
        <v>0.1875</v>
      </c>
      <c r="O6" s="12">
        <f t="shared" si="3"/>
        <v>0.2602739726027397</v>
      </c>
      <c r="P6" s="12">
        <f t="shared" si="1"/>
        <v>0.3125</v>
      </c>
      <c r="Q6" s="13">
        <f t="shared" si="2"/>
        <v>0.5727739726027397</v>
      </c>
    </row>
    <row r="7" spans="1:17" ht="12.75">
      <c r="A7" s="39" t="s">
        <v>79</v>
      </c>
      <c r="B7" s="5">
        <v>64</v>
      </c>
      <c r="C7" s="5">
        <v>34</v>
      </c>
      <c r="D7" s="5">
        <v>7</v>
      </c>
      <c r="E7" s="5">
        <v>1</v>
      </c>
      <c r="F7" s="5">
        <v>0</v>
      </c>
      <c r="G7" s="5">
        <v>21</v>
      </c>
      <c r="H7" s="5">
        <v>2</v>
      </c>
      <c r="I7" s="43">
        <v>0</v>
      </c>
      <c r="J7" s="5">
        <v>4</v>
      </c>
      <c r="K7" s="5">
        <v>3</v>
      </c>
      <c r="L7" s="5">
        <v>9</v>
      </c>
      <c r="M7" s="5">
        <v>1</v>
      </c>
      <c r="N7" s="12">
        <f t="shared" si="0"/>
        <v>0.53125</v>
      </c>
      <c r="O7" s="12">
        <f t="shared" si="3"/>
        <v>0.5441176470588235</v>
      </c>
      <c r="P7" s="12">
        <f t="shared" si="1"/>
        <v>0.671875</v>
      </c>
      <c r="Q7" s="13">
        <f t="shared" si="2"/>
        <v>1.2159926470588234</v>
      </c>
    </row>
    <row r="8" spans="1:17" ht="12.75">
      <c r="A8" s="20" t="s">
        <v>53</v>
      </c>
      <c r="B8" s="5">
        <v>42</v>
      </c>
      <c r="C8" s="5">
        <v>13</v>
      </c>
      <c r="D8" s="5">
        <v>0</v>
      </c>
      <c r="E8" s="5">
        <v>0</v>
      </c>
      <c r="F8" s="5">
        <v>0</v>
      </c>
      <c r="G8" s="5">
        <v>11</v>
      </c>
      <c r="H8" s="5">
        <v>2</v>
      </c>
      <c r="I8" s="43">
        <v>3</v>
      </c>
      <c r="J8" s="5">
        <v>6</v>
      </c>
      <c r="K8" s="5">
        <v>6</v>
      </c>
      <c r="L8" s="5">
        <v>9</v>
      </c>
      <c r="M8" s="5">
        <v>0</v>
      </c>
      <c r="N8" s="12">
        <f t="shared" si="0"/>
        <v>0.30952380952380953</v>
      </c>
      <c r="O8" s="12">
        <f t="shared" si="3"/>
        <v>0.43137254901960786</v>
      </c>
      <c r="P8" s="12">
        <f t="shared" si="1"/>
        <v>0.30952380952380953</v>
      </c>
      <c r="Q8" s="13">
        <f t="shared" si="2"/>
        <v>0.7408963585434174</v>
      </c>
    </row>
    <row r="9" spans="1:17" ht="12.75">
      <c r="A9" s="41" t="s">
        <v>80</v>
      </c>
      <c r="B9" s="5">
        <v>11</v>
      </c>
      <c r="C9" s="5">
        <v>3</v>
      </c>
      <c r="D9" s="5">
        <v>0</v>
      </c>
      <c r="E9" s="5">
        <v>0</v>
      </c>
      <c r="F9" s="5">
        <v>0</v>
      </c>
      <c r="G9" s="5">
        <v>4</v>
      </c>
      <c r="H9" s="5">
        <v>4</v>
      </c>
      <c r="I9" s="43">
        <v>0</v>
      </c>
      <c r="J9" s="5">
        <v>0</v>
      </c>
      <c r="K9" s="5">
        <v>1</v>
      </c>
      <c r="L9" s="5">
        <v>1</v>
      </c>
      <c r="M9" s="5">
        <v>1</v>
      </c>
      <c r="N9" s="12">
        <f t="shared" si="0"/>
        <v>0.2727272727272727</v>
      </c>
      <c r="O9" s="12">
        <f t="shared" si="3"/>
        <v>0.3076923076923077</v>
      </c>
      <c r="P9" s="12">
        <f t="shared" si="1"/>
        <v>0.2727272727272727</v>
      </c>
      <c r="Q9" s="13">
        <f t="shared" si="2"/>
        <v>0.5804195804195804</v>
      </c>
    </row>
    <row r="10" spans="1:17" ht="12.75">
      <c r="A10" s="20" t="s">
        <v>62</v>
      </c>
      <c r="B10" s="5">
        <v>61</v>
      </c>
      <c r="C10" s="5">
        <v>22</v>
      </c>
      <c r="D10" s="5">
        <v>7</v>
      </c>
      <c r="E10" s="5">
        <v>1</v>
      </c>
      <c r="F10" s="5">
        <v>0</v>
      </c>
      <c r="G10" s="5">
        <v>21</v>
      </c>
      <c r="H10" s="5">
        <v>7</v>
      </c>
      <c r="I10" s="43">
        <v>3</v>
      </c>
      <c r="J10" s="5">
        <v>13</v>
      </c>
      <c r="K10" s="5">
        <v>11</v>
      </c>
      <c r="L10" s="5">
        <v>19</v>
      </c>
      <c r="M10" s="5">
        <v>2</v>
      </c>
      <c r="N10" s="12">
        <f t="shared" si="0"/>
        <v>0.36065573770491804</v>
      </c>
      <c r="O10" s="12">
        <f t="shared" si="3"/>
        <v>0.4675324675324675</v>
      </c>
      <c r="P10" s="12">
        <f t="shared" si="1"/>
        <v>0.5081967213114754</v>
      </c>
      <c r="Q10" s="13">
        <f t="shared" si="2"/>
        <v>0.975729188843943</v>
      </c>
    </row>
    <row r="11" spans="1:17" ht="12.75">
      <c r="A11" s="41" t="s">
        <v>82</v>
      </c>
      <c r="B11" s="5">
        <v>24</v>
      </c>
      <c r="C11" s="5">
        <v>3</v>
      </c>
      <c r="D11" s="5">
        <v>0</v>
      </c>
      <c r="E11" s="5">
        <v>0</v>
      </c>
      <c r="F11" s="5">
        <v>0</v>
      </c>
      <c r="G11" s="5">
        <v>16</v>
      </c>
      <c r="H11" s="5">
        <v>3</v>
      </c>
      <c r="I11" s="43">
        <v>3</v>
      </c>
      <c r="J11" s="5">
        <v>2</v>
      </c>
      <c r="K11" s="5">
        <v>7</v>
      </c>
      <c r="L11" s="5">
        <v>4</v>
      </c>
      <c r="M11" s="5">
        <v>0</v>
      </c>
      <c r="N11" s="12">
        <f t="shared" si="0"/>
        <v>0.125</v>
      </c>
      <c r="O11" s="12">
        <f t="shared" si="3"/>
        <v>0.38235294117647056</v>
      </c>
      <c r="P11" s="12">
        <f t="shared" si="1"/>
        <v>0.125</v>
      </c>
      <c r="Q11" s="13">
        <f t="shared" si="2"/>
        <v>0.5073529411764706</v>
      </c>
    </row>
    <row r="12" spans="1:17" ht="12.75">
      <c r="A12" s="20" t="s">
        <v>57</v>
      </c>
      <c r="B12" s="5">
        <v>63</v>
      </c>
      <c r="C12" s="5">
        <v>28</v>
      </c>
      <c r="D12" s="5">
        <v>6</v>
      </c>
      <c r="E12" s="5">
        <v>1</v>
      </c>
      <c r="F12" s="5">
        <v>4</v>
      </c>
      <c r="G12" s="5">
        <v>17</v>
      </c>
      <c r="H12" s="5">
        <v>5</v>
      </c>
      <c r="I12" s="43">
        <v>0</v>
      </c>
      <c r="J12" s="5">
        <v>8</v>
      </c>
      <c r="K12" s="5">
        <v>8</v>
      </c>
      <c r="L12" s="5">
        <v>24</v>
      </c>
      <c r="M12" s="5">
        <v>0</v>
      </c>
      <c r="N12" s="12">
        <f t="shared" si="0"/>
        <v>0.4444444444444444</v>
      </c>
      <c r="O12" s="12">
        <f t="shared" si="3"/>
        <v>0.5070422535211268</v>
      </c>
      <c r="P12" s="12">
        <f t="shared" si="1"/>
        <v>0.7619047619047619</v>
      </c>
      <c r="Q12" s="13">
        <f t="shared" si="2"/>
        <v>1.2689470154258886</v>
      </c>
    </row>
    <row r="13" spans="1:17" ht="12.75">
      <c r="A13" s="20" t="s">
        <v>58</v>
      </c>
      <c r="B13" s="5">
        <v>40</v>
      </c>
      <c r="C13" s="5">
        <v>14</v>
      </c>
      <c r="D13" s="5">
        <v>5</v>
      </c>
      <c r="E13" s="5">
        <v>0</v>
      </c>
      <c r="F13" s="5">
        <v>0</v>
      </c>
      <c r="G13" s="5">
        <v>15</v>
      </c>
      <c r="H13" s="5">
        <v>1</v>
      </c>
      <c r="I13" s="43">
        <v>1</v>
      </c>
      <c r="J13" s="5">
        <v>5</v>
      </c>
      <c r="K13" s="5">
        <v>5</v>
      </c>
      <c r="L13" s="5">
        <v>11</v>
      </c>
      <c r="M13" s="5">
        <v>0</v>
      </c>
      <c r="N13" s="12">
        <f t="shared" si="0"/>
        <v>0.35</v>
      </c>
      <c r="O13" s="12">
        <f t="shared" si="3"/>
        <v>0.43478260869565216</v>
      </c>
      <c r="P13" s="12">
        <f t="shared" si="1"/>
        <v>0.475</v>
      </c>
      <c r="Q13" s="13">
        <f t="shared" si="2"/>
        <v>0.9097826086956522</v>
      </c>
    </row>
    <row r="14" spans="1:17" ht="12.75">
      <c r="A14" s="20" t="s">
        <v>66</v>
      </c>
      <c r="B14" s="5">
        <v>48</v>
      </c>
      <c r="C14" s="5">
        <v>17</v>
      </c>
      <c r="D14" s="5">
        <v>3</v>
      </c>
      <c r="E14" s="5">
        <v>2</v>
      </c>
      <c r="F14" s="5">
        <v>0</v>
      </c>
      <c r="G14" s="5">
        <v>29</v>
      </c>
      <c r="H14" s="5">
        <v>5</v>
      </c>
      <c r="I14" s="43">
        <v>1</v>
      </c>
      <c r="J14" s="5">
        <v>6</v>
      </c>
      <c r="K14" s="5">
        <v>15</v>
      </c>
      <c r="L14" s="5">
        <v>7</v>
      </c>
      <c r="M14" s="5">
        <v>1</v>
      </c>
      <c r="N14" s="12">
        <f t="shared" si="0"/>
        <v>0.3541666666666667</v>
      </c>
      <c r="O14" s="12">
        <f t="shared" si="3"/>
        <v>0.5076923076923077</v>
      </c>
      <c r="P14" s="12">
        <f t="shared" si="1"/>
        <v>0.5</v>
      </c>
      <c r="Q14" s="13">
        <f t="shared" si="2"/>
        <v>1.0076923076923077</v>
      </c>
    </row>
    <row r="15" spans="1:17" ht="12.75">
      <c r="A15" s="20" t="s">
        <v>50</v>
      </c>
      <c r="B15" s="5">
        <v>27</v>
      </c>
      <c r="C15" s="5">
        <v>4</v>
      </c>
      <c r="D15" s="5">
        <v>1</v>
      </c>
      <c r="E15" s="5">
        <v>0</v>
      </c>
      <c r="F15" s="5">
        <v>0</v>
      </c>
      <c r="G15" s="5">
        <v>4</v>
      </c>
      <c r="H15" s="5">
        <v>6</v>
      </c>
      <c r="I15" s="43">
        <v>0</v>
      </c>
      <c r="J15" s="5">
        <v>5</v>
      </c>
      <c r="K15" s="5">
        <v>4</v>
      </c>
      <c r="L15" s="5">
        <v>3</v>
      </c>
      <c r="M15" s="5">
        <v>3</v>
      </c>
      <c r="N15" s="12">
        <f t="shared" si="0"/>
        <v>0.14814814814814814</v>
      </c>
      <c r="O15" s="12">
        <f t="shared" si="3"/>
        <v>0.23529411764705882</v>
      </c>
      <c r="P15" s="12">
        <f t="shared" si="1"/>
        <v>0.18518518518518517</v>
      </c>
      <c r="Q15" s="13">
        <f t="shared" si="2"/>
        <v>0.420479302832244</v>
      </c>
    </row>
    <row r="16" spans="1:17" ht="12.75">
      <c r="A16" s="20" t="s">
        <v>60</v>
      </c>
      <c r="B16" s="5">
        <v>30</v>
      </c>
      <c r="C16" s="5">
        <v>11</v>
      </c>
      <c r="D16" s="5">
        <v>6</v>
      </c>
      <c r="E16" s="5">
        <v>0</v>
      </c>
      <c r="F16" s="5">
        <v>0</v>
      </c>
      <c r="G16" s="5">
        <v>7</v>
      </c>
      <c r="H16" s="5">
        <v>0</v>
      </c>
      <c r="I16" s="43">
        <v>0</v>
      </c>
      <c r="J16" s="5">
        <v>9</v>
      </c>
      <c r="K16" s="5">
        <v>3</v>
      </c>
      <c r="L16" s="5">
        <v>3</v>
      </c>
      <c r="M16" s="5">
        <v>0</v>
      </c>
      <c r="N16" s="12">
        <f t="shared" si="0"/>
        <v>0.36666666666666664</v>
      </c>
      <c r="O16" s="12">
        <f t="shared" si="3"/>
        <v>0.42424242424242425</v>
      </c>
      <c r="P16" s="12">
        <f t="shared" si="1"/>
        <v>0.5666666666666667</v>
      </c>
      <c r="Q16" s="13">
        <f t="shared" si="2"/>
        <v>0.990909090909091</v>
      </c>
    </row>
    <row r="17" spans="1:17" ht="13.5" thickBot="1">
      <c r="A17" s="41" t="s">
        <v>81</v>
      </c>
      <c r="B17" s="5">
        <v>24</v>
      </c>
      <c r="C17" s="5">
        <v>9</v>
      </c>
      <c r="D17" s="5">
        <v>0</v>
      </c>
      <c r="E17" s="5">
        <v>1</v>
      </c>
      <c r="F17" s="5">
        <v>0</v>
      </c>
      <c r="G17" s="5">
        <v>9</v>
      </c>
      <c r="H17" s="5">
        <v>8</v>
      </c>
      <c r="I17" s="43">
        <v>0</v>
      </c>
      <c r="J17" s="5">
        <v>2</v>
      </c>
      <c r="K17" s="5">
        <v>4</v>
      </c>
      <c r="L17" s="5">
        <v>6</v>
      </c>
      <c r="M17" s="5">
        <v>0</v>
      </c>
      <c r="N17" s="12">
        <f t="shared" si="0"/>
        <v>0.375</v>
      </c>
      <c r="O17" s="12">
        <f t="shared" si="3"/>
        <v>0.4642857142857143</v>
      </c>
      <c r="P17" s="12">
        <f t="shared" si="1"/>
        <v>0.4583333333333333</v>
      </c>
      <c r="Q17" s="13">
        <f t="shared" si="2"/>
        <v>0.9226190476190477</v>
      </c>
    </row>
    <row r="18" spans="1:17" ht="13.5" thickBot="1">
      <c r="A18" s="14" t="s">
        <v>17</v>
      </c>
      <c r="B18" s="15">
        <f aca="true" t="shared" si="4" ref="B18:M18">SUM(B4:B17)</f>
        <v>559</v>
      </c>
      <c r="C18" s="15">
        <f t="shared" si="4"/>
        <v>193</v>
      </c>
      <c r="D18" s="15">
        <f t="shared" si="4"/>
        <v>41</v>
      </c>
      <c r="E18" s="15">
        <f t="shared" si="4"/>
        <v>7</v>
      </c>
      <c r="F18" s="15">
        <f t="shared" si="4"/>
        <v>5</v>
      </c>
      <c r="G18" s="15">
        <f t="shared" si="4"/>
        <v>188</v>
      </c>
      <c r="H18" s="15">
        <f t="shared" si="4"/>
        <v>53</v>
      </c>
      <c r="I18" s="15">
        <f t="shared" si="4"/>
        <v>17</v>
      </c>
      <c r="J18" s="15">
        <f t="shared" si="4"/>
        <v>77</v>
      </c>
      <c r="K18" s="15">
        <f t="shared" si="4"/>
        <v>86</v>
      </c>
      <c r="L18" s="15">
        <f t="shared" si="4"/>
        <v>137</v>
      </c>
      <c r="M18" s="15">
        <f t="shared" si="4"/>
        <v>11</v>
      </c>
      <c r="N18" s="17">
        <f t="shared" si="0"/>
        <v>0.34525939177101966</v>
      </c>
      <c r="O18" s="17">
        <f>(C18+K18)/(B18+K18+M18)</f>
        <v>0.4253048780487805</v>
      </c>
      <c r="P18" s="17">
        <f t="shared" si="1"/>
        <v>0.47048300536672627</v>
      </c>
      <c r="Q18" s="18">
        <f t="shared" si="2"/>
        <v>0.8957878834155067</v>
      </c>
    </row>
    <row r="19" spans="1:17" ht="12.7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ht="12.75">
      <c r="A20" s="40"/>
    </row>
    <row r="21" ht="12.75">
      <c r="B21" s="4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16.7109375" style="0" bestFit="1" customWidth="1"/>
    <col min="2" max="13" width="4.7109375" style="0" customWidth="1"/>
    <col min="14" max="17" width="6.7109375" style="0" customWidth="1"/>
  </cols>
  <sheetData>
    <row r="1" spans="1:17" ht="18">
      <c r="A1" s="137" t="s">
        <v>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2:17" ht="13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 thickBot="1">
      <c r="A3" s="29" t="s">
        <v>0</v>
      </c>
      <c r="B3" s="30" t="s">
        <v>2</v>
      </c>
      <c r="C3" s="30" t="s">
        <v>1</v>
      </c>
      <c r="D3" s="30" t="s">
        <v>6</v>
      </c>
      <c r="E3" s="30" t="s">
        <v>7</v>
      </c>
      <c r="F3" s="30" t="s">
        <v>8</v>
      </c>
      <c r="G3" s="30" t="s">
        <v>3</v>
      </c>
      <c r="H3" s="30" t="s">
        <v>10</v>
      </c>
      <c r="I3" s="30" t="s">
        <v>5</v>
      </c>
      <c r="J3" s="30" t="s">
        <v>9</v>
      </c>
      <c r="K3" s="30" t="s">
        <v>4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1" t="s">
        <v>16</v>
      </c>
    </row>
    <row r="4" spans="1:17" ht="12.75">
      <c r="A4" s="25" t="s">
        <v>52</v>
      </c>
      <c r="B4" s="26">
        <v>36</v>
      </c>
      <c r="C4" s="26">
        <v>14</v>
      </c>
      <c r="D4" s="26">
        <v>1</v>
      </c>
      <c r="E4" s="26">
        <v>0</v>
      </c>
      <c r="F4" s="26">
        <v>1</v>
      </c>
      <c r="G4" s="26">
        <v>9</v>
      </c>
      <c r="H4" s="26">
        <v>1</v>
      </c>
      <c r="I4" s="45">
        <v>0</v>
      </c>
      <c r="J4" s="26">
        <v>9</v>
      </c>
      <c r="K4" s="26">
        <v>6</v>
      </c>
      <c r="L4" s="26">
        <v>7</v>
      </c>
      <c r="M4" s="26">
        <v>0</v>
      </c>
      <c r="N4" s="27">
        <f aca="true" t="shared" si="0" ref="N4:N20">C4/B4</f>
        <v>0.3888888888888889</v>
      </c>
      <c r="O4" s="27">
        <f>(C4+I4+K4)/(B4+I4+K4+M4)</f>
        <v>0.47619047619047616</v>
      </c>
      <c r="P4" s="27">
        <f aca="true" t="shared" si="1" ref="P4:P20">((C4-D4-E4-F4)+(D4*2)+(E4*3)+(F4*4))/B4</f>
        <v>0.5</v>
      </c>
      <c r="Q4" s="28">
        <f aca="true" t="shared" si="2" ref="Q4:Q20">O4+P4</f>
        <v>0.9761904761904762</v>
      </c>
    </row>
    <row r="5" spans="1:17" ht="12.75">
      <c r="A5" s="39" t="s">
        <v>51</v>
      </c>
      <c r="B5" s="5">
        <v>66</v>
      </c>
      <c r="C5" s="5">
        <v>31</v>
      </c>
      <c r="D5" s="5">
        <v>9</v>
      </c>
      <c r="E5" s="5">
        <v>1</v>
      </c>
      <c r="F5" s="5">
        <v>2</v>
      </c>
      <c r="G5" s="5">
        <v>27</v>
      </c>
      <c r="H5" s="5">
        <v>4</v>
      </c>
      <c r="I5" s="43">
        <v>4</v>
      </c>
      <c r="J5" s="5">
        <v>4</v>
      </c>
      <c r="K5" s="5">
        <v>14</v>
      </c>
      <c r="L5" s="5">
        <v>27</v>
      </c>
      <c r="M5" s="5">
        <v>2</v>
      </c>
      <c r="N5" s="6">
        <f t="shared" si="0"/>
        <v>0.4696969696969697</v>
      </c>
      <c r="O5" s="6">
        <f aca="true" t="shared" si="3" ref="O5:O19">(C5+I5+K5)/(B5+I5+K5+M5)</f>
        <v>0.5697674418604651</v>
      </c>
      <c r="P5" s="6">
        <f t="shared" si="1"/>
        <v>0.7272727272727273</v>
      </c>
      <c r="Q5" s="7">
        <f t="shared" si="2"/>
        <v>1.2970401691331923</v>
      </c>
    </row>
    <row r="6" spans="1:17" ht="12.75">
      <c r="A6" s="39" t="s">
        <v>83</v>
      </c>
      <c r="B6" s="5">
        <v>22</v>
      </c>
      <c r="C6" s="5">
        <v>4</v>
      </c>
      <c r="D6" s="5">
        <v>1</v>
      </c>
      <c r="E6" s="5">
        <v>0</v>
      </c>
      <c r="F6" s="5">
        <v>0</v>
      </c>
      <c r="G6" s="5">
        <v>5</v>
      </c>
      <c r="H6" s="5">
        <v>3</v>
      </c>
      <c r="I6" s="43">
        <v>1</v>
      </c>
      <c r="J6" s="5">
        <v>2</v>
      </c>
      <c r="K6" s="5">
        <v>6</v>
      </c>
      <c r="L6" s="5">
        <v>4</v>
      </c>
      <c r="M6" s="5">
        <v>1</v>
      </c>
      <c r="N6" s="6">
        <f t="shared" si="0"/>
        <v>0.18181818181818182</v>
      </c>
      <c r="O6" s="6">
        <f t="shared" si="3"/>
        <v>0.36666666666666664</v>
      </c>
      <c r="P6" s="6">
        <f t="shared" si="1"/>
        <v>0.22727272727272727</v>
      </c>
      <c r="Q6" s="7">
        <f t="shared" si="2"/>
        <v>0.5939393939393939</v>
      </c>
    </row>
    <row r="7" spans="1:17" ht="12.75">
      <c r="A7" s="20" t="s">
        <v>53</v>
      </c>
      <c r="B7" s="5">
        <v>23</v>
      </c>
      <c r="C7" s="5">
        <v>5</v>
      </c>
      <c r="D7" s="5">
        <v>0</v>
      </c>
      <c r="E7" s="5">
        <v>0</v>
      </c>
      <c r="F7" s="5">
        <v>0</v>
      </c>
      <c r="G7" s="5">
        <v>6</v>
      </c>
      <c r="H7" s="5">
        <v>1</v>
      </c>
      <c r="I7" s="43">
        <v>4</v>
      </c>
      <c r="J7" s="5">
        <v>5</v>
      </c>
      <c r="K7" s="5">
        <v>2</v>
      </c>
      <c r="L7" s="5">
        <v>2</v>
      </c>
      <c r="M7" s="5">
        <v>1</v>
      </c>
      <c r="N7" s="6">
        <f t="shared" si="0"/>
        <v>0.21739130434782608</v>
      </c>
      <c r="O7" s="6">
        <f t="shared" si="3"/>
        <v>0.36666666666666664</v>
      </c>
      <c r="P7" s="6">
        <f t="shared" si="1"/>
        <v>0.21739130434782608</v>
      </c>
      <c r="Q7" s="7">
        <f t="shared" si="2"/>
        <v>0.5840579710144927</v>
      </c>
    </row>
    <row r="8" spans="1:17" ht="12.75">
      <c r="A8" s="41" t="s">
        <v>84</v>
      </c>
      <c r="B8" s="5">
        <v>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43">
        <v>0</v>
      </c>
      <c r="J8" s="5">
        <v>0</v>
      </c>
      <c r="K8" s="5">
        <v>0</v>
      </c>
      <c r="L8" s="5">
        <v>0</v>
      </c>
      <c r="M8" s="5">
        <v>0</v>
      </c>
      <c r="N8" s="6">
        <f t="shared" si="0"/>
        <v>0</v>
      </c>
      <c r="O8" s="6">
        <f t="shared" si="3"/>
        <v>0</v>
      </c>
      <c r="P8" s="6">
        <f t="shared" si="1"/>
        <v>0</v>
      </c>
      <c r="Q8" s="7">
        <f t="shared" si="2"/>
        <v>0</v>
      </c>
    </row>
    <row r="9" spans="1:17" ht="12.75">
      <c r="A9" s="41" t="s">
        <v>80</v>
      </c>
      <c r="B9" s="5">
        <v>58</v>
      </c>
      <c r="C9" s="5">
        <v>28</v>
      </c>
      <c r="D9" s="5">
        <v>5</v>
      </c>
      <c r="E9" s="5">
        <v>0</v>
      </c>
      <c r="F9" s="5">
        <v>0</v>
      </c>
      <c r="G9" s="5">
        <v>12</v>
      </c>
      <c r="H9" s="5">
        <v>3</v>
      </c>
      <c r="I9" s="43">
        <v>0</v>
      </c>
      <c r="J9" s="5">
        <v>1</v>
      </c>
      <c r="K9" s="5">
        <v>4</v>
      </c>
      <c r="L9" s="5">
        <v>19</v>
      </c>
      <c r="M9" s="5">
        <v>1</v>
      </c>
      <c r="N9" s="6">
        <f t="shared" si="0"/>
        <v>0.4827586206896552</v>
      </c>
      <c r="O9" s="6">
        <f t="shared" si="3"/>
        <v>0.5079365079365079</v>
      </c>
      <c r="P9" s="6">
        <f t="shared" si="1"/>
        <v>0.5689655172413793</v>
      </c>
      <c r="Q9" s="7">
        <f t="shared" si="2"/>
        <v>1.0769020251778874</v>
      </c>
    </row>
    <row r="10" spans="1:17" ht="12.75">
      <c r="A10" s="20" t="s">
        <v>62</v>
      </c>
      <c r="B10" s="5">
        <v>80</v>
      </c>
      <c r="C10" s="5">
        <v>27</v>
      </c>
      <c r="D10" s="5">
        <v>3</v>
      </c>
      <c r="E10" s="5">
        <v>0</v>
      </c>
      <c r="F10" s="5">
        <v>1</v>
      </c>
      <c r="G10" s="5">
        <v>32</v>
      </c>
      <c r="H10" s="5">
        <v>12</v>
      </c>
      <c r="I10" s="43">
        <v>1</v>
      </c>
      <c r="J10" s="5">
        <v>9</v>
      </c>
      <c r="K10" s="5">
        <v>21</v>
      </c>
      <c r="L10" s="5">
        <v>15</v>
      </c>
      <c r="M10" s="5">
        <v>2</v>
      </c>
      <c r="N10" s="6">
        <f t="shared" si="0"/>
        <v>0.3375</v>
      </c>
      <c r="O10" s="6">
        <f t="shared" si="3"/>
        <v>0.47115384615384615</v>
      </c>
      <c r="P10" s="6">
        <f t="shared" si="1"/>
        <v>0.4125</v>
      </c>
      <c r="Q10" s="7">
        <f t="shared" si="2"/>
        <v>0.8836538461538461</v>
      </c>
    </row>
    <row r="11" spans="1:17" ht="12.75">
      <c r="A11" s="41" t="s">
        <v>82</v>
      </c>
      <c r="B11" s="5">
        <v>59</v>
      </c>
      <c r="C11" s="5">
        <v>18</v>
      </c>
      <c r="D11" s="5">
        <v>4</v>
      </c>
      <c r="E11" s="5">
        <v>2</v>
      </c>
      <c r="F11" s="5">
        <v>1</v>
      </c>
      <c r="G11" s="5">
        <v>14</v>
      </c>
      <c r="H11" s="5">
        <v>3</v>
      </c>
      <c r="I11" s="43">
        <v>3</v>
      </c>
      <c r="J11" s="5">
        <v>10</v>
      </c>
      <c r="K11" s="5">
        <v>5</v>
      </c>
      <c r="L11" s="5">
        <v>13</v>
      </c>
      <c r="M11" s="5">
        <v>1</v>
      </c>
      <c r="N11" s="6">
        <f t="shared" si="0"/>
        <v>0.3050847457627119</v>
      </c>
      <c r="O11" s="6">
        <f t="shared" si="3"/>
        <v>0.38235294117647056</v>
      </c>
      <c r="P11" s="6">
        <f t="shared" si="1"/>
        <v>0.4915254237288136</v>
      </c>
      <c r="Q11" s="7">
        <f t="shared" si="2"/>
        <v>0.8738783649052841</v>
      </c>
    </row>
    <row r="12" spans="1:17" ht="12.75">
      <c r="A12" s="20" t="s">
        <v>57</v>
      </c>
      <c r="B12" s="5">
        <v>79</v>
      </c>
      <c r="C12" s="5">
        <v>24</v>
      </c>
      <c r="D12" s="5">
        <v>7</v>
      </c>
      <c r="E12" s="5">
        <v>0</v>
      </c>
      <c r="F12" s="5">
        <v>2</v>
      </c>
      <c r="G12" s="5">
        <v>19</v>
      </c>
      <c r="H12" s="5">
        <v>2</v>
      </c>
      <c r="I12" s="43">
        <v>0</v>
      </c>
      <c r="J12" s="5">
        <v>14</v>
      </c>
      <c r="K12" s="5">
        <v>12</v>
      </c>
      <c r="L12" s="5">
        <v>21</v>
      </c>
      <c r="M12" s="5">
        <v>2</v>
      </c>
      <c r="N12" s="6">
        <f t="shared" si="0"/>
        <v>0.3037974683544304</v>
      </c>
      <c r="O12" s="6">
        <f t="shared" si="3"/>
        <v>0.3870967741935484</v>
      </c>
      <c r="P12" s="6">
        <f t="shared" si="1"/>
        <v>0.46835443037974683</v>
      </c>
      <c r="Q12" s="7">
        <f t="shared" si="2"/>
        <v>0.8554512045732952</v>
      </c>
    </row>
    <row r="13" spans="1:17" ht="12.75">
      <c r="A13" s="20" t="s">
        <v>66</v>
      </c>
      <c r="B13" s="5">
        <v>51</v>
      </c>
      <c r="C13" s="5">
        <v>13</v>
      </c>
      <c r="D13" s="5">
        <v>2</v>
      </c>
      <c r="E13" s="5">
        <v>0</v>
      </c>
      <c r="F13" s="5">
        <v>0</v>
      </c>
      <c r="G13" s="5">
        <v>15</v>
      </c>
      <c r="H13" s="5">
        <v>3</v>
      </c>
      <c r="I13" s="43">
        <v>1</v>
      </c>
      <c r="J13" s="5">
        <v>6</v>
      </c>
      <c r="K13" s="5">
        <v>12</v>
      </c>
      <c r="L13" s="5">
        <v>8</v>
      </c>
      <c r="M13" s="5">
        <v>2</v>
      </c>
      <c r="N13" s="6">
        <f t="shared" si="0"/>
        <v>0.2549019607843137</v>
      </c>
      <c r="O13" s="6">
        <f t="shared" si="3"/>
        <v>0.3939393939393939</v>
      </c>
      <c r="P13" s="6">
        <f t="shared" si="1"/>
        <v>0.29411764705882354</v>
      </c>
      <c r="Q13" s="7">
        <f t="shared" si="2"/>
        <v>0.6880570409982174</v>
      </c>
    </row>
    <row r="14" spans="1:17" ht="12.75">
      <c r="A14" s="41" t="s">
        <v>85</v>
      </c>
      <c r="B14" s="5">
        <v>75</v>
      </c>
      <c r="C14" s="5">
        <v>29</v>
      </c>
      <c r="D14" s="5">
        <v>6</v>
      </c>
      <c r="E14" s="5">
        <v>2</v>
      </c>
      <c r="F14" s="5">
        <v>1</v>
      </c>
      <c r="G14" s="5">
        <v>24</v>
      </c>
      <c r="H14" s="5">
        <v>6</v>
      </c>
      <c r="I14" s="43">
        <v>0</v>
      </c>
      <c r="J14" s="5">
        <v>6</v>
      </c>
      <c r="K14" s="5">
        <v>14</v>
      </c>
      <c r="L14" s="5">
        <v>19</v>
      </c>
      <c r="M14" s="5">
        <v>3</v>
      </c>
      <c r="N14" s="6">
        <f t="shared" si="0"/>
        <v>0.38666666666666666</v>
      </c>
      <c r="O14" s="6">
        <f t="shared" si="3"/>
        <v>0.4673913043478261</v>
      </c>
      <c r="P14" s="6">
        <f t="shared" si="1"/>
        <v>0.56</v>
      </c>
      <c r="Q14" s="7">
        <f t="shared" si="2"/>
        <v>1.0273913043478262</v>
      </c>
    </row>
    <row r="15" spans="1:17" ht="12.75">
      <c r="A15" s="41" t="s">
        <v>59</v>
      </c>
      <c r="B15" s="5">
        <v>1</v>
      </c>
      <c r="C15" s="5">
        <v>1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43">
        <v>0</v>
      </c>
      <c r="J15" s="5">
        <v>0</v>
      </c>
      <c r="K15" s="5">
        <v>0</v>
      </c>
      <c r="L15" s="5">
        <v>0</v>
      </c>
      <c r="M15" s="5">
        <v>0</v>
      </c>
      <c r="N15" s="6">
        <f t="shared" si="0"/>
        <v>1</v>
      </c>
      <c r="O15" s="6">
        <f t="shared" si="3"/>
        <v>1</v>
      </c>
      <c r="P15" s="6">
        <f t="shared" si="1"/>
        <v>2</v>
      </c>
      <c r="Q15" s="7">
        <f t="shared" si="2"/>
        <v>3</v>
      </c>
    </row>
    <row r="16" spans="1:17" ht="12.75">
      <c r="A16" s="41" t="s">
        <v>81</v>
      </c>
      <c r="B16" s="5">
        <v>28</v>
      </c>
      <c r="C16" s="5">
        <v>4</v>
      </c>
      <c r="D16" s="5">
        <v>0</v>
      </c>
      <c r="E16" s="5">
        <v>0</v>
      </c>
      <c r="F16" s="5">
        <v>0</v>
      </c>
      <c r="G16" s="5">
        <v>6</v>
      </c>
      <c r="H16" s="5">
        <v>2</v>
      </c>
      <c r="I16" s="43">
        <v>0</v>
      </c>
      <c r="J16" s="5">
        <v>3</v>
      </c>
      <c r="K16" s="5">
        <v>4</v>
      </c>
      <c r="L16" s="5">
        <v>4</v>
      </c>
      <c r="M16" s="5">
        <v>1</v>
      </c>
      <c r="N16" s="6">
        <f t="shared" si="0"/>
        <v>0.14285714285714285</v>
      </c>
      <c r="O16" s="6">
        <f t="shared" si="3"/>
        <v>0.24242424242424243</v>
      </c>
      <c r="P16" s="6">
        <f t="shared" si="1"/>
        <v>0.14285714285714285</v>
      </c>
      <c r="Q16" s="7">
        <f t="shared" si="2"/>
        <v>0.3852813852813853</v>
      </c>
    </row>
    <row r="17" spans="1:17" ht="12.75">
      <c r="A17" s="41" t="s">
        <v>86</v>
      </c>
      <c r="B17" s="5">
        <v>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43">
        <v>0</v>
      </c>
      <c r="J17" s="5">
        <v>0</v>
      </c>
      <c r="K17" s="5">
        <v>0</v>
      </c>
      <c r="L17" s="5">
        <v>0</v>
      </c>
      <c r="M17" s="5">
        <v>0</v>
      </c>
      <c r="N17" s="6">
        <f t="shared" si="0"/>
        <v>0</v>
      </c>
      <c r="O17" s="6">
        <f t="shared" si="3"/>
        <v>0</v>
      </c>
      <c r="P17" s="6">
        <f t="shared" si="1"/>
        <v>0</v>
      </c>
      <c r="Q17" s="7">
        <f t="shared" si="2"/>
        <v>0</v>
      </c>
    </row>
    <row r="18" spans="1:17" ht="12.75">
      <c r="A18" s="41" t="s">
        <v>87</v>
      </c>
      <c r="B18" s="5">
        <v>42</v>
      </c>
      <c r="C18" s="5">
        <v>5</v>
      </c>
      <c r="D18" s="5">
        <v>1</v>
      </c>
      <c r="E18" s="5">
        <v>0</v>
      </c>
      <c r="F18" s="5">
        <v>0</v>
      </c>
      <c r="G18" s="5">
        <v>8</v>
      </c>
      <c r="H18" s="5">
        <v>0</v>
      </c>
      <c r="I18" s="43">
        <v>4</v>
      </c>
      <c r="J18" s="5">
        <v>5</v>
      </c>
      <c r="K18" s="5">
        <v>5</v>
      </c>
      <c r="L18" s="5">
        <v>6</v>
      </c>
      <c r="M18" s="5">
        <v>1</v>
      </c>
      <c r="N18" s="6">
        <f t="shared" si="0"/>
        <v>0.11904761904761904</v>
      </c>
      <c r="O18" s="6">
        <f t="shared" si="3"/>
        <v>0.2692307692307692</v>
      </c>
      <c r="P18" s="6">
        <f t="shared" si="1"/>
        <v>0.14285714285714285</v>
      </c>
      <c r="Q18" s="7">
        <f t="shared" si="2"/>
        <v>0.41208791208791207</v>
      </c>
    </row>
    <row r="19" spans="1:17" ht="13.5" thickBot="1">
      <c r="A19" s="54" t="s">
        <v>88</v>
      </c>
      <c r="B19" s="8">
        <v>59</v>
      </c>
      <c r="C19" s="8">
        <v>21</v>
      </c>
      <c r="D19" s="8">
        <v>5</v>
      </c>
      <c r="E19" s="8">
        <v>0</v>
      </c>
      <c r="F19" s="8">
        <v>0</v>
      </c>
      <c r="G19" s="8">
        <v>12</v>
      </c>
      <c r="H19" s="8">
        <v>3</v>
      </c>
      <c r="I19" s="55">
        <v>4</v>
      </c>
      <c r="J19" s="8">
        <v>4</v>
      </c>
      <c r="K19" s="8">
        <v>3</v>
      </c>
      <c r="L19" s="8">
        <v>5</v>
      </c>
      <c r="M19" s="8">
        <v>0</v>
      </c>
      <c r="N19" s="9">
        <f t="shared" si="0"/>
        <v>0.3559322033898305</v>
      </c>
      <c r="O19" s="9">
        <f t="shared" si="3"/>
        <v>0.42424242424242425</v>
      </c>
      <c r="P19" s="9">
        <f t="shared" si="1"/>
        <v>0.4406779661016949</v>
      </c>
      <c r="Q19" s="10">
        <f t="shared" si="2"/>
        <v>0.8649203903441192</v>
      </c>
    </row>
    <row r="20" spans="1:17" ht="13.5" thickBot="1">
      <c r="A20" s="21" t="s">
        <v>17</v>
      </c>
      <c r="B20" s="22">
        <f aca="true" t="shared" si="4" ref="B20:M20">SUM(B4:B19)</f>
        <v>681</v>
      </c>
      <c r="C20" s="22">
        <f t="shared" si="4"/>
        <v>224</v>
      </c>
      <c r="D20" s="22">
        <f t="shared" si="4"/>
        <v>45</v>
      </c>
      <c r="E20" s="22">
        <f t="shared" si="4"/>
        <v>5</v>
      </c>
      <c r="F20" s="22">
        <f t="shared" si="4"/>
        <v>8</v>
      </c>
      <c r="G20" s="22">
        <f t="shared" si="4"/>
        <v>189</v>
      </c>
      <c r="H20" s="22">
        <f t="shared" si="4"/>
        <v>43</v>
      </c>
      <c r="I20" s="22">
        <f t="shared" si="4"/>
        <v>22</v>
      </c>
      <c r="J20" s="22">
        <f t="shared" si="4"/>
        <v>78</v>
      </c>
      <c r="K20" s="22">
        <f t="shared" si="4"/>
        <v>108</v>
      </c>
      <c r="L20" s="22">
        <f t="shared" si="4"/>
        <v>150</v>
      </c>
      <c r="M20" s="22">
        <f t="shared" si="4"/>
        <v>17</v>
      </c>
      <c r="N20" s="23">
        <f t="shared" si="0"/>
        <v>0.328928046989721</v>
      </c>
      <c r="O20" s="23">
        <f>(C20+I20+K20)/(B20+I20+K20+M20)</f>
        <v>0.427536231884058</v>
      </c>
      <c r="P20" s="23">
        <f t="shared" si="1"/>
        <v>0.44493392070484583</v>
      </c>
      <c r="Q20" s="24">
        <f t="shared" si="2"/>
        <v>0.8724701525889038</v>
      </c>
    </row>
    <row r="21" spans="1:17" ht="12.7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ht="12.75">
      <c r="A22" s="40"/>
    </row>
    <row r="23" ht="12.75">
      <c r="B23" s="4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16.7109375" style="0" bestFit="1" customWidth="1"/>
    <col min="2" max="13" width="4.7109375" style="0" customWidth="1"/>
    <col min="14" max="17" width="6.7109375" style="0" customWidth="1"/>
  </cols>
  <sheetData>
    <row r="1" spans="1:17" ht="18">
      <c r="A1" s="137" t="s">
        <v>96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2:17" ht="13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 thickBot="1">
      <c r="A3" s="29" t="s">
        <v>0</v>
      </c>
      <c r="B3" s="30" t="s">
        <v>2</v>
      </c>
      <c r="C3" s="30" t="s">
        <v>1</v>
      </c>
      <c r="D3" s="30" t="s">
        <v>6</v>
      </c>
      <c r="E3" s="30" t="s">
        <v>7</v>
      </c>
      <c r="F3" s="30" t="s">
        <v>8</v>
      </c>
      <c r="G3" s="30" t="s">
        <v>3</v>
      </c>
      <c r="H3" s="30" t="s">
        <v>10</v>
      </c>
      <c r="I3" s="30" t="s">
        <v>5</v>
      </c>
      <c r="J3" s="30" t="s">
        <v>9</v>
      </c>
      <c r="K3" s="30" t="s">
        <v>4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1" t="s">
        <v>16</v>
      </c>
    </row>
    <row r="4" spans="1:17" ht="12.75">
      <c r="A4" s="62" t="s">
        <v>97</v>
      </c>
      <c r="B4" s="67">
        <v>0</v>
      </c>
      <c r="C4" s="67">
        <v>0</v>
      </c>
      <c r="D4" s="67">
        <v>0</v>
      </c>
      <c r="E4" s="67">
        <v>0</v>
      </c>
      <c r="F4" s="67">
        <v>0</v>
      </c>
      <c r="G4" s="67">
        <v>17</v>
      </c>
      <c r="H4" s="67">
        <v>8</v>
      </c>
      <c r="I4" s="67">
        <v>0</v>
      </c>
      <c r="J4" s="67">
        <v>0</v>
      </c>
      <c r="K4" s="67">
        <v>0</v>
      </c>
      <c r="L4" s="67">
        <v>0</v>
      </c>
      <c r="M4" s="67">
        <v>0</v>
      </c>
      <c r="N4" s="27" t="e">
        <f aca="true" t="shared" si="0" ref="N4:N21">C4/B4</f>
        <v>#DIV/0!</v>
      </c>
      <c r="O4" s="27" t="e">
        <f>(C4+I4+K4)/(B4+I4+K4+M4)</f>
        <v>#DIV/0!</v>
      </c>
      <c r="P4" s="27" t="e">
        <f aca="true" t="shared" si="1" ref="P4:P21">((C4-D4-E4-F4)+(D4*2)+(E4*3)+(F4*4))/B4</f>
        <v>#DIV/0!</v>
      </c>
      <c r="Q4" s="28" t="e">
        <f aca="true" t="shared" si="2" ref="Q4:Q21">O4+P4</f>
        <v>#DIV/0!</v>
      </c>
    </row>
    <row r="5" spans="1:17" ht="12.75">
      <c r="A5" s="39" t="s">
        <v>98</v>
      </c>
      <c r="B5" s="66">
        <v>31</v>
      </c>
      <c r="C5" s="66">
        <v>10</v>
      </c>
      <c r="D5" s="66">
        <v>1</v>
      </c>
      <c r="E5" s="66">
        <v>0</v>
      </c>
      <c r="F5" s="66">
        <v>1</v>
      </c>
      <c r="G5" s="66">
        <v>10</v>
      </c>
      <c r="H5" s="66">
        <v>6</v>
      </c>
      <c r="I5" s="66">
        <v>0</v>
      </c>
      <c r="J5" s="66">
        <v>2</v>
      </c>
      <c r="K5" s="66">
        <v>6</v>
      </c>
      <c r="L5" s="66">
        <v>12</v>
      </c>
      <c r="M5" s="66">
        <v>1</v>
      </c>
      <c r="N5" s="6">
        <f t="shared" si="0"/>
        <v>0.3225806451612903</v>
      </c>
      <c r="O5" s="6">
        <f aca="true" t="shared" si="3" ref="O5:O20">(C5+I5+K5)/(B5+I5+K5+M5)</f>
        <v>0.42105263157894735</v>
      </c>
      <c r="P5" s="6">
        <f t="shared" si="1"/>
        <v>0.45161290322580644</v>
      </c>
      <c r="Q5" s="7">
        <f t="shared" si="2"/>
        <v>0.8726655348047538</v>
      </c>
    </row>
    <row r="6" spans="1:17" ht="12.75">
      <c r="A6" s="39" t="s">
        <v>99</v>
      </c>
      <c r="B6" s="66">
        <v>26</v>
      </c>
      <c r="C6" s="66">
        <v>12</v>
      </c>
      <c r="D6" s="66">
        <v>2</v>
      </c>
      <c r="E6" s="66">
        <v>0</v>
      </c>
      <c r="F6" s="66">
        <v>0</v>
      </c>
      <c r="G6" s="66">
        <v>6</v>
      </c>
      <c r="H6" s="66">
        <v>0</v>
      </c>
      <c r="I6" s="66">
        <v>0</v>
      </c>
      <c r="J6" s="66">
        <v>4</v>
      </c>
      <c r="K6" s="66">
        <v>9</v>
      </c>
      <c r="L6" s="66">
        <v>8</v>
      </c>
      <c r="M6" s="66">
        <v>0</v>
      </c>
      <c r="N6" s="6">
        <f>C6/B6</f>
        <v>0.46153846153846156</v>
      </c>
      <c r="O6" s="6">
        <f t="shared" si="3"/>
        <v>0.6</v>
      </c>
      <c r="P6" s="6">
        <f>((C6-D6-E6-F6)+(D6*2)+(E6*3)+(F6*4))/B6</f>
        <v>0.5384615384615384</v>
      </c>
      <c r="Q6" s="7">
        <f>O6+P6</f>
        <v>1.1384615384615384</v>
      </c>
    </row>
    <row r="7" spans="1:17" ht="12.75">
      <c r="A7" s="39" t="s">
        <v>100</v>
      </c>
      <c r="B7" s="66">
        <v>33</v>
      </c>
      <c r="C7" s="66">
        <v>13</v>
      </c>
      <c r="D7" s="66">
        <v>1</v>
      </c>
      <c r="E7" s="66">
        <v>1</v>
      </c>
      <c r="F7" s="66">
        <v>0</v>
      </c>
      <c r="G7" s="66">
        <v>11</v>
      </c>
      <c r="H7" s="66">
        <v>3</v>
      </c>
      <c r="I7" s="66">
        <v>0</v>
      </c>
      <c r="J7" s="66">
        <v>3</v>
      </c>
      <c r="K7" s="66">
        <v>6</v>
      </c>
      <c r="L7" s="66">
        <v>9</v>
      </c>
      <c r="M7" s="66">
        <v>1</v>
      </c>
      <c r="N7" s="6">
        <f>C7/B7</f>
        <v>0.3939393939393939</v>
      </c>
      <c r="O7" s="6">
        <f t="shared" si="3"/>
        <v>0.475</v>
      </c>
      <c r="P7" s="6">
        <f>((C7-D7-E7-F7)+(D7*2)+(E7*3)+(F7*4))/B7</f>
        <v>0.48484848484848486</v>
      </c>
      <c r="Q7" s="7">
        <f>O7+P7</f>
        <v>0.9598484848484848</v>
      </c>
    </row>
    <row r="8" spans="1:17" ht="12.75">
      <c r="A8" s="39" t="s">
        <v>101</v>
      </c>
      <c r="B8" s="66">
        <v>57</v>
      </c>
      <c r="C8" s="66">
        <v>23</v>
      </c>
      <c r="D8" s="66">
        <v>4</v>
      </c>
      <c r="E8" s="66">
        <v>0</v>
      </c>
      <c r="F8" s="66">
        <v>2</v>
      </c>
      <c r="G8" s="66">
        <v>17</v>
      </c>
      <c r="H8" s="66">
        <v>7</v>
      </c>
      <c r="I8" s="66">
        <v>2</v>
      </c>
      <c r="J8" s="66">
        <v>8</v>
      </c>
      <c r="K8" s="66">
        <v>6</v>
      </c>
      <c r="L8" s="66">
        <v>13</v>
      </c>
      <c r="M8" s="66">
        <v>1</v>
      </c>
      <c r="N8" s="6">
        <f>C8/B8</f>
        <v>0.40350877192982454</v>
      </c>
      <c r="O8" s="6">
        <f t="shared" si="3"/>
        <v>0.4696969696969697</v>
      </c>
      <c r="P8" s="6">
        <f>((C8-D8-E8-F8)+(D8*2)+(E8*3)+(F8*4))/B8</f>
        <v>0.5789473684210527</v>
      </c>
      <c r="Q8" s="7">
        <f>O8+P8</f>
        <v>1.0486443381180224</v>
      </c>
    </row>
    <row r="9" spans="1:17" ht="12.75">
      <c r="A9" s="39" t="s">
        <v>83</v>
      </c>
      <c r="B9" s="66">
        <v>48</v>
      </c>
      <c r="C9" s="66">
        <v>16</v>
      </c>
      <c r="D9" s="66">
        <v>5</v>
      </c>
      <c r="E9" s="66">
        <v>1</v>
      </c>
      <c r="F9" s="66">
        <v>1</v>
      </c>
      <c r="G9" s="66">
        <v>17</v>
      </c>
      <c r="H9" s="66">
        <v>10</v>
      </c>
      <c r="I9" s="66">
        <v>3</v>
      </c>
      <c r="J9" s="66">
        <v>13</v>
      </c>
      <c r="K9" s="66">
        <v>12</v>
      </c>
      <c r="L9" s="66">
        <v>18</v>
      </c>
      <c r="M9" s="66">
        <v>3</v>
      </c>
      <c r="N9" s="6">
        <f t="shared" si="0"/>
        <v>0.3333333333333333</v>
      </c>
      <c r="O9" s="6">
        <f t="shared" si="3"/>
        <v>0.4696969696969697</v>
      </c>
      <c r="P9" s="6">
        <f t="shared" si="1"/>
        <v>0.5416666666666666</v>
      </c>
      <c r="Q9" s="7">
        <f t="shared" si="2"/>
        <v>1.0113636363636362</v>
      </c>
    </row>
    <row r="10" spans="1:17" ht="12.75">
      <c r="A10" s="41" t="s">
        <v>82</v>
      </c>
      <c r="B10" s="66">
        <v>48</v>
      </c>
      <c r="C10" s="66">
        <v>14</v>
      </c>
      <c r="D10" s="66">
        <v>2</v>
      </c>
      <c r="E10" s="66">
        <v>0</v>
      </c>
      <c r="F10" s="66">
        <v>0</v>
      </c>
      <c r="G10" s="66">
        <v>4</v>
      </c>
      <c r="H10" s="66">
        <v>0</v>
      </c>
      <c r="I10" s="66">
        <v>4</v>
      </c>
      <c r="J10" s="66">
        <v>8</v>
      </c>
      <c r="K10" s="66">
        <v>15</v>
      </c>
      <c r="L10" s="66">
        <v>8</v>
      </c>
      <c r="M10" s="66">
        <v>2</v>
      </c>
      <c r="N10" s="6">
        <f t="shared" si="0"/>
        <v>0.2916666666666667</v>
      </c>
      <c r="O10" s="6">
        <f t="shared" si="3"/>
        <v>0.4782608695652174</v>
      </c>
      <c r="P10" s="6">
        <f t="shared" si="1"/>
        <v>0.3333333333333333</v>
      </c>
      <c r="Q10" s="7">
        <f t="shared" si="2"/>
        <v>0.8115942028985508</v>
      </c>
    </row>
    <row r="11" spans="1:17" ht="12.75">
      <c r="A11" s="20" t="s">
        <v>57</v>
      </c>
      <c r="B11" s="66">
        <v>59</v>
      </c>
      <c r="C11" s="66">
        <v>19</v>
      </c>
      <c r="D11" s="66">
        <v>3</v>
      </c>
      <c r="E11" s="66">
        <v>0</v>
      </c>
      <c r="F11" s="66">
        <v>0</v>
      </c>
      <c r="G11" s="66">
        <v>21</v>
      </c>
      <c r="H11" s="66">
        <v>2</v>
      </c>
      <c r="I11" s="66">
        <v>2</v>
      </c>
      <c r="J11" s="66">
        <v>8</v>
      </c>
      <c r="K11" s="66">
        <v>12</v>
      </c>
      <c r="L11" s="66">
        <v>11</v>
      </c>
      <c r="M11" s="66">
        <v>1</v>
      </c>
      <c r="N11" s="6">
        <f t="shared" si="0"/>
        <v>0.3220338983050847</v>
      </c>
      <c r="O11" s="6">
        <f t="shared" si="3"/>
        <v>0.44594594594594594</v>
      </c>
      <c r="P11" s="6">
        <f t="shared" si="1"/>
        <v>0.3728813559322034</v>
      </c>
      <c r="Q11" s="7">
        <f t="shared" si="2"/>
        <v>0.8188273018781493</v>
      </c>
    </row>
    <row r="12" spans="1:17" ht="12.75">
      <c r="A12" s="41" t="s">
        <v>102</v>
      </c>
      <c r="B12" s="66">
        <v>40</v>
      </c>
      <c r="C12" s="66">
        <v>14</v>
      </c>
      <c r="D12" s="66">
        <v>3</v>
      </c>
      <c r="E12" s="66">
        <v>1</v>
      </c>
      <c r="F12" s="66">
        <v>0</v>
      </c>
      <c r="G12" s="66">
        <v>15</v>
      </c>
      <c r="H12" s="66">
        <v>6</v>
      </c>
      <c r="I12" s="66">
        <v>2</v>
      </c>
      <c r="J12" s="66">
        <v>5</v>
      </c>
      <c r="K12" s="66">
        <v>5</v>
      </c>
      <c r="L12" s="66">
        <v>12</v>
      </c>
      <c r="M12" s="66">
        <v>0</v>
      </c>
      <c r="N12" s="6">
        <f t="shared" si="0"/>
        <v>0.35</v>
      </c>
      <c r="O12" s="6">
        <f t="shared" si="3"/>
        <v>0.44680851063829785</v>
      </c>
      <c r="P12" s="6">
        <f t="shared" si="1"/>
        <v>0.475</v>
      </c>
      <c r="Q12" s="7">
        <f t="shared" si="2"/>
        <v>0.9218085106382978</v>
      </c>
    </row>
    <row r="13" spans="1:17" ht="12.75">
      <c r="A13" s="41" t="s">
        <v>103</v>
      </c>
      <c r="B13" s="66">
        <v>42</v>
      </c>
      <c r="C13" s="66">
        <v>18</v>
      </c>
      <c r="D13" s="66">
        <v>3</v>
      </c>
      <c r="E13" s="66">
        <v>1</v>
      </c>
      <c r="F13" s="66">
        <v>0</v>
      </c>
      <c r="G13" s="66">
        <v>13</v>
      </c>
      <c r="H13" s="66">
        <v>3</v>
      </c>
      <c r="I13" s="66">
        <v>0</v>
      </c>
      <c r="J13" s="66">
        <v>5</v>
      </c>
      <c r="K13" s="66">
        <v>4</v>
      </c>
      <c r="L13" s="66">
        <v>13</v>
      </c>
      <c r="M13" s="66">
        <v>2</v>
      </c>
      <c r="N13" s="6">
        <f>C13/B13</f>
        <v>0.42857142857142855</v>
      </c>
      <c r="O13" s="6">
        <f t="shared" si="3"/>
        <v>0.4583333333333333</v>
      </c>
      <c r="P13" s="6">
        <f>((C13-D13-E13-F13)+(D13*2)+(E13*3)+(F13*4))/B13</f>
        <v>0.5476190476190477</v>
      </c>
      <c r="Q13" s="7">
        <f>O13+P13</f>
        <v>1.005952380952381</v>
      </c>
    </row>
    <row r="14" spans="1:17" ht="12.75">
      <c r="A14" s="41" t="s">
        <v>104</v>
      </c>
      <c r="B14" s="66">
        <v>56</v>
      </c>
      <c r="C14" s="66">
        <v>17</v>
      </c>
      <c r="D14" s="66">
        <v>5</v>
      </c>
      <c r="E14" s="66">
        <v>1</v>
      </c>
      <c r="F14" s="66">
        <v>0</v>
      </c>
      <c r="G14" s="66">
        <v>18</v>
      </c>
      <c r="H14" s="66">
        <v>4</v>
      </c>
      <c r="I14" s="66">
        <v>0</v>
      </c>
      <c r="J14" s="66">
        <v>5</v>
      </c>
      <c r="K14" s="66">
        <v>11</v>
      </c>
      <c r="L14" s="66">
        <v>15</v>
      </c>
      <c r="M14" s="66">
        <v>1</v>
      </c>
      <c r="N14" s="6">
        <f>C14/B14</f>
        <v>0.30357142857142855</v>
      </c>
      <c r="O14" s="6">
        <f t="shared" si="3"/>
        <v>0.4117647058823529</v>
      </c>
      <c r="P14" s="6">
        <f>((C14-D14-E14-F14)+(D14*2)+(E14*3)+(F14*4))/B14</f>
        <v>0.42857142857142855</v>
      </c>
      <c r="Q14" s="7">
        <f>O14+P14</f>
        <v>0.8403361344537814</v>
      </c>
    </row>
    <row r="15" spans="1:17" ht="12.75">
      <c r="A15" s="41" t="s">
        <v>85</v>
      </c>
      <c r="B15" s="66">
        <v>78</v>
      </c>
      <c r="C15" s="66">
        <v>30</v>
      </c>
      <c r="D15" s="66">
        <v>8</v>
      </c>
      <c r="E15" s="66">
        <v>1</v>
      </c>
      <c r="F15" s="66">
        <v>3</v>
      </c>
      <c r="G15" s="66">
        <v>23</v>
      </c>
      <c r="H15" s="66">
        <v>6</v>
      </c>
      <c r="I15" s="66">
        <v>0</v>
      </c>
      <c r="J15" s="66">
        <v>7</v>
      </c>
      <c r="K15" s="66">
        <v>16</v>
      </c>
      <c r="L15" s="66">
        <v>23</v>
      </c>
      <c r="M15" s="66">
        <v>3</v>
      </c>
      <c r="N15" s="6">
        <f t="shared" si="0"/>
        <v>0.38461538461538464</v>
      </c>
      <c r="O15" s="6">
        <f t="shared" si="3"/>
        <v>0.4742268041237113</v>
      </c>
      <c r="P15" s="6">
        <f t="shared" si="1"/>
        <v>0.6282051282051282</v>
      </c>
      <c r="Q15" s="7">
        <f t="shared" si="2"/>
        <v>1.1024319323288396</v>
      </c>
    </row>
    <row r="16" spans="1:17" ht="12.75">
      <c r="A16" s="41" t="s">
        <v>81</v>
      </c>
      <c r="B16" s="66">
        <v>48</v>
      </c>
      <c r="C16" s="66">
        <v>21</v>
      </c>
      <c r="D16" s="66">
        <v>0</v>
      </c>
      <c r="E16" s="66">
        <v>0</v>
      </c>
      <c r="F16" s="66">
        <v>0</v>
      </c>
      <c r="G16" s="66">
        <v>21</v>
      </c>
      <c r="H16" s="66">
        <v>12</v>
      </c>
      <c r="I16" s="66">
        <v>0</v>
      </c>
      <c r="J16" s="66">
        <v>0</v>
      </c>
      <c r="K16" s="66">
        <v>5</v>
      </c>
      <c r="L16" s="66">
        <v>15</v>
      </c>
      <c r="M16" s="66">
        <v>0</v>
      </c>
      <c r="N16" s="6">
        <f t="shared" si="0"/>
        <v>0.4375</v>
      </c>
      <c r="O16" s="6">
        <f t="shared" si="3"/>
        <v>0.49056603773584906</v>
      </c>
      <c r="P16" s="6">
        <f t="shared" si="1"/>
        <v>0.4375</v>
      </c>
      <c r="Q16" s="7">
        <f t="shared" si="2"/>
        <v>0.9280660377358491</v>
      </c>
    </row>
    <row r="17" spans="1:17" ht="12.75">
      <c r="A17" s="41" t="s">
        <v>105</v>
      </c>
      <c r="B17" s="66">
        <v>24</v>
      </c>
      <c r="C17" s="66">
        <v>8</v>
      </c>
      <c r="D17" s="66">
        <v>1</v>
      </c>
      <c r="E17" s="66">
        <v>0</v>
      </c>
      <c r="F17" s="66">
        <v>0</v>
      </c>
      <c r="G17" s="66">
        <v>9</v>
      </c>
      <c r="H17" s="66">
        <v>3</v>
      </c>
      <c r="I17" s="66">
        <v>0</v>
      </c>
      <c r="J17" s="66">
        <v>3</v>
      </c>
      <c r="K17" s="66">
        <v>3</v>
      </c>
      <c r="L17" s="66">
        <v>6</v>
      </c>
      <c r="M17" s="66">
        <v>0</v>
      </c>
      <c r="N17" s="6">
        <f t="shared" si="0"/>
        <v>0.3333333333333333</v>
      </c>
      <c r="O17" s="6">
        <f t="shared" si="3"/>
        <v>0.4074074074074074</v>
      </c>
      <c r="P17" s="6">
        <f t="shared" si="1"/>
        <v>0.375</v>
      </c>
      <c r="Q17" s="7">
        <f t="shared" si="2"/>
        <v>0.7824074074074074</v>
      </c>
    </row>
    <row r="18" spans="1:17" ht="12.75">
      <c r="A18" s="41" t="s">
        <v>106</v>
      </c>
      <c r="B18" s="66">
        <v>13</v>
      </c>
      <c r="C18" s="66">
        <v>4</v>
      </c>
      <c r="D18" s="66">
        <v>2</v>
      </c>
      <c r="E18" s="66">
        <v>0</v>
      </c>
      <c r="F18" s="66">
        <v>0</v>
      </c>
      <c r="G18" s="66">
        <v>4</v>
      </c>
      <c r="H18" s="66">
        <v>1</v>
      </c>
      <c r="I18" s="66">
        <v>0</v>
      </c>
      <c r="J18" s="66">
        <v>1</v>
      </c>
      <c r="K18" s="66">
        <v>1</v>
      </c>
      <c r="L18" s="66">
        <v>3</v>
      </c>
      <c r="M18" s="66">
        <v>0</v>
      </c>
      <c r="N18" s="6">
        <f t="shared" si="0"/>
        <v>0.3076923076923077</v>
      </c>
      <c r="O18" s="6">
        <f t="shared" si="3"/>
        <v>0.35714285714285715</v>
      </c>
      <c r="P18" s="6">
        <f t="shared" si="1"/>
        <v>0.46153846153846156</v>
      </c>
      <c r="Q18" s="7">
        <f t="shared" si="2"/>
        <v>0.8186813186813187</v>
      </c>
    </row>
    <row r="19" spans="1:17" ht="12.75">
      <c r="A19" s="41" t="s">
        <v>107</v>
      </c>
      <c r="B19" s="66">
        <v>31</v>
      </c>
      <c r="C19" s="66">
        <v>10</v>
      </c>
      <c r="D19" s="66">
        <v>5</v>
      </c>
      <c r="E19" s="66">
        <v>0</v>
      </c>
      <c r="F19" s="66">
        <v>0</v>
      </c>
      <c r="G19" s="66">
        <v>17</v>
      </c>
      <c r="H19" s="66">
        <v>7</v>
      </c>
      <c r="I19" s="66">
        <v>7</v>
      </c>
      <c r="J19" s="66">
        <v>7</v>
      </c>
      <c r="K19" s="66">
        <v>7</v>
      </c>
      <c r="L19" s="66">
        <v>12</v>
      </c>
      <c r="M19" s="66">
        <v>4</v>
      </c>
      <c r="N19" s="6">
        <f t="shared" si="0"/>
        <v>0.3225806451612903</v>
      </c>
      <c r="O19" s="6">
        <f t="shared" si="3"/>
        <v>0.4897959183673469</v>
      </c>
      <c r="P19" s="6">
        <f t="shared" si="1"/>
        <v>0.4838709677419355</v>
      </c>
      <c r="Q19" s="7">
        <f t="shared" si="2"/>
        <v>0.9736668861092824</v>
      </c>
    </row>
    <row r="20" spans="1:17" ht="13.5" thickBot="1">
      <c r="A20" s="54" t="s">
        <v>110</v>
      </c>
      <c r="B20" s="68">
        <v>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1</v>
      </c>
      <c r="K20" s="68">
        <v>0</v>
      </c>
      <c r="L20" s="68">
        <v>0</v>
      </c>
      <c r="M20" s="68">
        <v>0</v>
      </c>
      <c r="N20" s="9">
        <f>C20/B20</f>
        <v>0</v>
      </c>
      <c r="O20" s="9">
        <f t="shared" si="3"/>
        <v>0</v>
      </c>
      <c r="P20" s="9">
        <f>((C20-D20-E20-F20)+(D20*2)+(E20*3)+(F20*4))/B20</f>
        <v>0</v>
      </c>
      <c r="Q20" s="10">
        <f>O20+P20</f>
        <v>0</v>
      </c>
    </row>
    <row r="21" spans="1:17" ht="13.5" thickBot="1">
      <c r="A21" s="21" t="s">
        <v>17</v>
      </c>
      <c r="B21" s="22">
        <f aca="true" t="shared" si="4" ref="B21:M21">SUM(B4:B20)</f>
        <v>635</v>
      </c>
      <c r="C21" s="22">
        <f t="shared" si="4"/>
        <v>229</v>
      </c>
      <c r="D21" s="22">
        <f t="shared" si="4"/>
        <v>45</v>
      </c>
      <c r="E21" s="22">
        <f t="shared" si="4"/>
        <v>6</v>
      </c>
      <c r="F21" s="22">
        <f t="shared" si="4"/>
        <v>7</v>
      </c>
      <c r="G21" s="22">
        <f t="shared" si="4"/>
        <v>223</v>
      </c>
      <c r="H21" s="22">
        <f t="shared" si="4"/>
        <v>78</v>
      </c>
      <c r="I21" s="22">
        <f t="shared" si="4"/>
        <v>20</v>
      </c>
      <c r="J21" s="22">
        <f t="shared" si="4"/>
        <v>80</v>
      </c>
      <c r="K21" s="22">
        <f t="shared" si="4"/>
        <v>118</v>
      </c>
      <c r="L21" s="22">
        <f t="shared" si="4"/>
        <v>178</v>
      </c>
      <c r="M21" s="22">
        <f t="shared" si="4"/>
        <v>19</v>
      </c>
      <c r="N21" s="23">
        <f t="shared" si="0"/>
        <v>0.3606299212598425</v>
      </c>
      <c r="O21" s="23">
        <f>(C21+I21+K21)/(B21+I21+K21+M21)</f>
        <v>0.4633838383838384</v>
      </c>
      <c r="P21" s="23">
        <f t="shared" si="1"/>
        <v>0.48346456692913387</v>
      </c>
      <c r="Q21" s="24">
        <f t="shared" si="2"/>
        <v>0.9468484053129722</v>
      </c>
    </row>
    <row r="22" spans="1:17" ht="12.75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ht="12.75">
      <c r="A23" s="40"/>
    </row>
    <row r="24" ht="12.75">
      <c r="A24" s="40"/>
    </row>
    <row r="25" ht="12.75">
      <c r="A25" s="40"/>
    </row>
    <row r="26" ht="12.75">
      <c r="A26" s="40"/>
    </row>
    <row r="27" ht="12.75">
      <c r="A27" s="40"/>
    </row>
    <row r="28" ht="12.75">
      <c r="A28" s="40"/>
    </row>
    <row r="29" ht="12.75">
      <c r="A29" s="40"/>
    </row>
    <row r="30" ht="12.75">
      <c r="A30" s="40"/>
    </row>
    <row r="31" ht="12.75">
      <c r="A31" s="40"/>
    </row>
    <row r="32" ht="12.75">
      <c r="A32" s="40"/>
    </row>
    <row r="33" ht="12.75">
      <c r="A33" s="40"/>
    </row>
    <row r="34" ht="12.75">
      <c r="A34" s="40"/>
    </row>
    <row r="35" ht="12.75">
      <c r="A35" s="40"/>
    </row>
    <row r="36" ht="12.75">
      <c r="A36" s="40"/>
    </row>
    <row r="37" ht="12.75">
      <c r="A37" s="40"/>
    </row>
    <row r="38" ht="12.75">
      <c r="A38" s="40"/>
    </row>
    <row r="39" ht="12.75">
      <c r="A39" s="40"/>
    </row>
    <row r="40" ht="12.75">
      <c r="A40" s="40"/>
    </row>
    <row r="41" ht="12.75">
      <c r="A41" s="40"/>
    </row>
    <row r="42" ht="12.75">
      <c r="A42" s="40"/>
    </row>
    <row r="43" ht="12.75">
      <c r="A43" s="40"/>
    </row>
    <row r="44" ht="12.75">
      <c r="A44" s="40"/>
    </row>
    <row r="45" ht="12.75">
      <c r="A45" s="40"/>
    </row>
    <row r="46" ht="12.75">
      <c r="A46" s="40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16.7109375" style="0" bestFit="1" customWidth="1"/>
    <col min="2" max="13" width="4.7109375" style="0" customWidth="1"/>
    <col min="14" max="17" width="6.7109375" style="0" customWidth="1"/>
  </cols>
  <sheetData>
    <row r="1" spans="1:17" ht="18">
      <c r="A1" s="137" t="s">
        <v>111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2:17" ht="13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 thickBot="1">
      <c r="A3" s="29" t="s">
        <v>0</v>
      </c>
      <c r="B3" s="30" t="s">
        <v>2</v>
      </c>
      <c r="C3" s="30" t="s">
        <v>1</v>
      </c>
      <c r="D3" s="30" t="s">
        <v>6</v>
      </c>
      <c r="E3" s="30" t="s">
        <v>7</v>
      </c>
      <c r="F3" s="30" t="s">
        <v>8</v>
      </c>
      <c r="G3" s="30" t="s">
        <v>3</v>
      </c>
      <c r="H3" s="30" t="s">
        <v>10</v>
      </c>
      <c r="I3" s="30" t="s">
        <v>5</v>
      </c>
      <c r="J3" s="30" t="s">
        <v>9</v>
      </c>
      <c r="K3" s="30" t="s">
        <v>4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1" t="s">
        <v>16</v>
      </c>
    </row>
    <row r="4" spans="1:17" ht="12.75">
      <c r="A4" s="62" t="s">
        <v>98</v>
      </c>
      <c r="B4" s="67">
        <v>51</v>
      </c>
      <c r="C4" s="67">
        <v>15</v>
      </c>
      <c r="D4" s="67">
        <v>5</v>
      </c>
      <c r="E4" s="67">
        <v>0</v>
      </c>
      <c r="F4" s="67">
        <v>0</v>
      </c>
      <c r="G4" s="67">
        <v>19</v>
      </c>
      <c r="H4" s="67">
        <v>6</v>
      </c>
      <c r="I4" s="67">
        <v>5</v>
      </c>
      <c r="J4" s="67">
        <v>3</v>
      </c>
      <c r="K4" s="67">
        <v>6</v>
      </c>
      <c r="L4" s="67">
        <v>12</v>
      </c>
      <c r="M4" s="67">
        <v>1</v>
      </c>
      <c r="N4" s="27">
        <f aca="true" t="shared" si="0" ref="N4:N24">C4/B4</f>
        <v>0.29411764705882354</v>
      </c>
      <c r="O4" s="27">
        <f>(C4+I4+K4)/(B4+I4+K4+M4)</f>
        <v>0.4126984126984127</v>
      </c>
      <c r="P4" s="27">
        <f aca="true" t="shared" si="1" ref="P4:P24">((C4-D4-E4-F4)+(D4*2)+(E4*3)+(F4*4))/B4</f>
        <v>0.39215686274509803</v>
      </c>
      <c r="Q4" s="28">
        <f aca="true" t="shared" si="2" ref="Q4:Q24">O4+P4</f>
        <v>0.8048552754435108</v>
      </c>
    </row>
    <row r="5" spans="1:17" ht="12.75">
      <c r="A5" s="39" t="s">
        <v>112</v>
      </c>
      <c r="B5" s="66">
        <v>14</v>
      </c>
      <c r="C5" s="66">
        <v>3</v>
      </c>
      <c r="D5" s="66">
        <v>1</v>
      </c>
      <c r="E5" s="66">
        <v>0</v>
      </c>
      <c r="F5" s="66">
        <v>0</v>
      </c>
      <c r="G5" s="66">
        <v>3</v>
      </c>
      <c r="H5" s="66">
        <v>0</v>
      </c>
      <c r="I5" s="66">
        <v>0</v>
      </c>
      <c r="J5" s="66">
        <v>1</v>
      </c>
      <c r="K5" s="66">
        <v>3</v>
      </c>
      <c r="L5" s="66">
        <v>0</v>
      </c>
      <c r="M5" s="66">
        <v>0</v>
      </c>
      <c r="N5" s="6">
        <f t="shared" si="0"/>
        <v>0.21428571428571427</v>
      </c>
      <c r="O5" s="6">
        <f aca="true" t="shared" si="3" ref="O5:O23">(C5+I5+K5)/(B5+I5+K5+M5)</f>
        <v>0.35294117647058826</v>
      </c>
      <c r="P5" s="6">
        <f t="shared" si="1"/>
        <v>0.2857142857142857</v>
      </c>
      <c r="Q5" s="7">
        <f t="shared" si="2"/>
        <v>0.6386554621848739</v>
      </c>
    </row>
    <row r="6" spans="1:17" ht="12.75">
      <c r="A6" s="39" t="s">
        <v>113</v>
      </c>
      <c r="B6" s="66">
        <v>11</v>
      </c>
      <c r="C6" s="66">
        <v>5</v>
      </c>
      <c r="D6" s="66">
        <v>0</v>
      </c>
      <c r="E6" s="66">
        <v>0</v>
      </c>
      <c r="F6" s="66">
        <v>0</v>
      </c>
      <c r="G6" s="66">
        <v>2</v>
      </c>
      <c r="H6" s="66">
        <v>1</v>
      </c>
      <c r="I6" s="66">
        <v>0</v>
      </c>
      <c r="J6" s="66">
        <v>3</v>
      </c>
      <c r="K6" s="66">
        <v>4</v>
      </c>
      <c r="L6" s="66">
        <v>1</v>
      </c>
      <c r="M6" s="66">
        <v>1</v>
      </c>
      <c r="N6" s="6">
        <f>C6/B6</f>
        <v>0.45454545454545453</v>
      </c>
      <c r="O6" s="6">
        <f t="shared" si="3"/>
        <v>0.5625</v>
      </c>
      <c r="P6" s="6">
        <f>((C6-D6-E6-F6)+(D6*2)+(E6*3)+(F6*4))/B6</f>
        <v>0.45454545454545453</v>
      </c>
      <c r="Q6" s="7">
        <f>O6+P6</f>
        <v>1.0170454545454546</v>
      </c>
    </row>
    <row r="7" spans="1:17" ht="12.75">
      <c r="A7" s="39" t="s">
        <v>99</v>
      </c>
      <c r="B7" s="66">
        <v>40</v>
      </c>
      <c r="C7" s="66">
        <v>10</v>
      </c>
      <c r="D7" s="66">
        <v>1</v>
      </c>
      <c r="E7" s="66">
        <v>0</v>
      </c>
      <c r="F7" s="66">
        <v>0</v>
      </c>
      <c r="G7" s="66">
        <v>6</v>
      </c>
      <c r="H7" s="66">
        <v>1</v>
      </c>
      <c r="I7" s="66">
        <v>0</v>
      </c>
      <c r="J7" s="66">
        <v>4</v>
      </c>
      <c r="K7" s="66">
        <v>8</v>
      </c>
      <c r="L7" s="66">
        <v>4</v>
      </c>
      <c r="M7" s="66">
        <v>0</v>
      </c>
      <c r="N7" s="6">
        <f>C7/B7</f>
        <v>0.25</v>
      </c>
      <c r="O7" s="6">
        <f t="shared" si="3"/>
        <v>0.375</v>
      </c>
      <c r="P7" s="6">
        <f>((C7-D7-E7-F7)+(D7*2)+(E7*3)+(F7*4))/B7</f>
        <v>0.275</v>
      </c>
      <c r="Q7" s="7">
        <f>O7+P7</f>
        <v>0.65</v>
      </c>
    </row>
    <row r="8" spans="1:17" ht="12.75">
      <c r="A8" s="39" t="s">
        <v>100</v>
      </c>
      <c r="B8" s="66">
        <v>64</v>
      </c>
      <c r="C8" s="66">
        <v>26</v>
      </c>
      <c r="D8" s="66">
        <v>6</v>
      </c>
      <c r="E8" s="66">
        <v>2</v>
      </c>
      <c r="F8" s="66">
        <v>5</v>
      </c>
      <c r="G8" s="66">
        <v>16</v>
      </c>
      <c r="H8" s="66">
        <v>6</v>
      </c>
      <c r="I8" s="66">
        <v>0</v>
      </c>
      <c r="J8" s="66">
        <v>6</v>
      </c>
      <c r="K8" s="66">
        <v>13</v>
      </c>
      <c r="L8" s="66">
        <v>31</v>
      </c>
      <c r="M8" s="66">
        <v>2</v>
      </c>
      <c r="N8" s="6">
        <f>C8/B8</f>
        <v>0.40625</v>
      </c>
      <c r="O8" s="6">
        <f t="shared" si="3"/>
        <v>0.4936708860759494</v>
      </c>
      <c r="P8" s="6">
        <f>((C8-D8-E8-F8)+(D8*2)+(E8*3)+(F8*4))/B8</f>
        <v>0.796875</v>
      </c>
      <c r="Q8" s="7">
        <f>O8+P8</f>
        <v>1.2905458860759493</v>
      </c>
    </row>
    <row r="9" spans="1:17" ht="12.75">
      <c r="A9" s="39" t="s">
        <v>101</v>
      </c>
      <c r="B9" s="66">
        <v>35</v>
      </c>
      <c r="C9" s="66">
        <v>10</v>
      </c>
      <c r="D9" s="66">
        <v>3</v>
      </c>
      <c r="E9" s="66">
        <v>0</v>
      </c>
      <c r="F9" s="66">
        <v>1</v>
      </c>
      <c r="G9" s="66">
        <v>10</v>
      </c>
      <c r="H9" s="66">
        <v>2</v>
      </c>
      <c r="I9" s="66">
        <v>1</v>
      </c>
      <c r="J9" s="66">
        <v>6</v>
      </c>
      <c r="K9" s="66">
        <v>3</v>
      </c>
      <c r="L9" s="66">
        <v>3</v>
      </c>
      <c r="M9" s="66">
        <v>0</v>
      </c>
      <c r="N9" s="6">
        <f>C9/B9</f>
        <v>0.2857142857142857</v>
      </c>
      <c r="O9" s="6">
        <f t="shared" si="3"/>
        <v>0.358974358974359</v>
      </c>
      <c r="P9" s="6">
        <f>((C9-D9-E9-F9)+(D9*2)+(E9*3)+(F9*4))/B9</f>
        <v>0.45714285714285713</v>
      </c>
      <c r="Q9" s="7">
        <f>O9+P9</f>
        <v>0.8161172161172161</v>
      </c>
    </row>
    <row r="10" spans="1:17" ht="12.75">
      <c r="A10" s="39" t="s">
        <v>83</v>
      </c>
      <c r="B10" s="66">
        <v>35</v>
      </c>
      <c r="C10" s="66">
        <v>14</v>
      </c>
      <c r="D10" s="66">
        <v>1</v>
      </c>
      <c r="E10" s="66">
        <v>0</v>
      </c>
      <c r="F10" s="66">
        <v>0</v>
      </c>
      <c r="G10" s="66">
        <v>18</v>
      </c>
      <c r="H10" s="66">
        <v>10</v>
      </c>
      <c r="I10" s="66">
        <v>0</v>
      </c>
      <c r="J10" s="66">
        <v>6</v>
      </c>
      <c r="K10" s="66">
        <v>8</v>
      </c>
      <c r="L10" s="66">
        <v>10</v>
      </c>
      <c r="M10" s="66">
        <v>2</v>
      </c>
      <c r="N10" s="6">
        <f t="shared" si="0"/>
        <v>0.4</v>
      </c>
      <c r="O10" s="6">
        <f t="shared" si="3"/>
        <v>0.4888888888888889</v>
      </c>
      <c r="P10" s="6">
        <f t="shared" si="1"/>
        <v>0.42857142857142855</v>
      </c>
      <c r="Q10" s="7">
        <f t="shared" si="2"/>
        <v>0.9174603174603174</v>
      </c>
    </row>
    <row r="11" spans="1:17" ht="12.75">
      <c r="A11" s="39" t="s">
        <v>84</v>
      </c>
      <c r="B11" s="66">
        <v>1</v>
      </c>
      <c r="C11" s="66">
        <v>0</v>
      </c>
      <c r="D11" s="66">
        <v>0</v>
      </c>
      <c r="E11" s="66">
        <v>0</v>
      </c>
      <c r="F11" s="66">
        <v>0</v>
      </c>
      <c r="G11" s="66">
        <v>1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">
        <f>C11/B11</f>
        <v>0</v>
      </c>
      <c r="O11" s="6">
        <f t="shared" si="3"/>
        <v>0</v>
      </c>
      <c r="P11" s="6">
        <f>((C11-D11-E11-F11)+(D11*2)+(E11*3)+(F11*4))/B11</f>
        <v>0</v>
      </c>
      <c r="Q11" s="7">
        <f>O11+P11</f>
        <v>0</v>
      </c>
    </row>
    <row r="12" spans="1:17" ht="12.75">
      <c r="A12" s="39" t="s">
        <v>114</v>
      </c>
      <c r="B12" s="66">
        <v>17</v>
      </c>
      <c r="C12" s="66">
        <v>4</v>
      </c>
      <c r="D12" s="66">
        <v>1</v>
      </c>
      <c r="E12" s="66">
        <v>0</v>
      </c>
      <c r="F12" s="66">
        <v>0</v>
      </c>
      <c r="G12" s="66">
        <v>5</v>
      </c>
      <c r="H12" s="66">
        <v>3</v>
      </c>
      <c r="I12" s="66">
        <v>0</v>
      </c>
      <c r="J12" s="66">
        <v>1</v>
      </c>
      <c r="K12" s="66">
        <v>0</v>
      </c>
      <c r="L12" s="66">
        <v>4</v>
      </c>
      <c r="M12" s="66">
        <v>0</v>
      </c>
      <c r="N12" s="6">
        <f>C12/B12</f>
        <v>0.23529411764705882</v>
      </c>
      <c r="O12" s="6">
        <f t="shared" si="3"/>
        <v>0.23529411764705882</v>
      </c>
      <c r="P12" s="6">
        <f>((C12-D12-E12-F12)+(D12*2)+(E12*3)+(F12*4))/B12</f>
        <v>0.29411764705882354</v>
      </c>
      <c r="Q12" s="7">
        <f>O12+P12</f>
        <v>0.5294117647058824</v>
      </c>
    </row>
    <row r="13" spans="1:17" ht="12.75">
      <c r="A13" s="41" t="s">
        <v>62</v>
      </c>
      <c r="B13" s="66">
        <v>75</v>
      </c>
      <c r="C13" s="66">
        <v>24</v>
      </c>
      <c r="D13" s="66">
        <v>6</v>
      </c>
      <c r="E13" s="66">
        <v>0</v>
      </c>
      <c r="F13" s="66">
        <v>0</v>
      </c>
      <c r="G13" s="66">
        <v>29</v>
      </c>
      <c r="H13" s="66">
        <v>15</v>
      </c>
      <c r="I13" s="66">
        <v>4</v>
      </c>
      <c r="J13" s="66">
        <v>10</v>
      </c>
      <c r="K13" s="66">
        <v>14</v>
      </c>
      <c r="L13" s="66">
        <v>24</v>
      </c>
      <c r="M13" s="66">
        <v>2</v>
      </c>
      <c r="N13" s="6">
        <f t="shared" si="0"/>
        <v>0.32</v>
      </c>
      <c r="O13" s="6">
        <f t="shared" si="3"/>
        <v>0.4421052631578947</v>
      </c>
      <c r="P13" s="6">
        <f t="shared" si="1"/>
        <v>0.4</v>
      </c>
      <c r="Q13" s="7">
        <f t="shared" si="2"/>
        <v>0.8421052631578947</v>
      </c>
    </row>
    <row r="14" spans="1:17" ht="12.75">
      <c r="A14" s="20" t="s">
        <v>57</v>
      </c>
      <c r="B14" s="66">
        <v>5</v>
      </c>
      <c r="C14" s="66">
        <v>1</v>
      </c>
      <c r="D14" s="66">
        <v>1</v>
      </c>
      <c r="E14" s="66">
        <v>0</v>
      </c>
      <c r="F14" s="66">
        <v>0</v>
      </c>
      <c r="G14" s="66">
        <v>2</v>
      </c>
      <c r="H14" s="66">
        <v>1</v>
      </c>
      <c r="I14" s="66">
        <v>0</v>
      </c>
      <c r="J14" s="66">
        <v>0</v>
      </c>
      <c r="K14" s="66">
        <v>2</v>
      </c>
      <c r="L14" s="66">
        <v>0</v>
      </c>
      <c r="M14" s="66">
        <v>0</v>
      </c>
      <c r="N14" s="6">
        <f t="shared" si="0"/>
        <v>0.2</v>
      </c>
      <c r="O14" s="6">
        <f t="shared" si="3"/>
        <v>0.42857142857142855</v>
      </c>
      <c r="P14" s="6">
        <f t="shared" si="1"/>
        <v>0.4</v>
      </c>
      <c r="Q14" s="7">
        <f t="shared" si="2"/>
        <v>0.8285714285714285</v>
      </c>
    </row>
    <row r="15" spans="1:17" ht="12.75">
      <c r="A15" s="41" t="s">
        <v>102</v>
      </c>
      <c r="B15" s="66">
        <v>47</v>
      </c>
      <c r="C15" s="66">
        <v>12</v>
      </c>
      <c r="D15" s="66">
        <v>4</v>
      </c>
      <c r="E15" s="66">
        <v>0</v>
      </c>
      <c r="F15" s="66">
        <v>1</v>
      </c>
      <c r="G15" s="66">
        <v>15</v>
      </c>
      <c r="H15" s="66">
        <v>6</v>
      </c>
      <c r="I15" s="66">
        <v>1</v>
      </c>
      <c r="J15" s="66">
        <v>14</v>
      </c>
      <c r="K15" s="66">
        <v>4</v>
      </c>
      <c r="L15" s="66">
        <v>6</v>
      </c>
      <c r="M15" s="66">
        <v>0</v>
      </c>
      <c r="N15" s="6">
        <f t="shared" si="0"/>
        <v>0.2553191489361702</v>
      </c>
      <c r="O15" s="6">
        <f t="shared" si="3"/>
        <v>0.3269230769230769</v>
      </c>
      <c r="P15" s="6">
        <f t="shared" si="1"/>
        <v>0.40425531914893614</v>
      </c>
      <c r="Q15" s="7">
        <f t="shared" si="2"/>
        <v>0.7311783960720131</v>
      </c>
    </row>
    <row r="16" spans="1:17" ht="12.75">
      <c r="A16" s="41" t="s">
        <v>103</v>
      </c>
      <c r="B16" s="66">
        <v>58</v>
      </c>
      <c r="C16" s="66">
        <v>17</v>
      </c>
      <c r="D16" s="66">
        <v>4</v>
      </c>
      <c r="E16" s="66">
        <v>0</v>
      </c>
      <c r="F16" s="66">
        <v>1</v>
      </c>
      <c r="G16" s="66">
        <v>15</v>
      </c>
      <c r="H16" s="66">
        <v>7</v>
      </c>
      <c r="I16" s="66">
        <v>0</v>
      </c>
      <c r="J16" s="66">
        <v>2</v>
      </c>
      <c r="K16" s="66">
        <v>3</v>
      </c>
      <c r="L16" s="66">
        <v>7</v>
      </c>
      <c r="M16" s="66">
        <v>1</v>
      </c>
      <c r="N16" s="6">
        <f>C16/B16</f>
        <v>0.29310344827586204</v>
      </c>
      <c r="O16" s="6">
        <f t="shared" si="3"/>
        <v>0.3225806451612903</v>
      </c>
      <c r="P16" s="6">
        <f>((C16-D16-E16-F16)+(D16*2)+(E16*3)+(F16*4))/B16</f>
        <v>0.41379310344827586</v>
      </c>
      <c r="Q16" s="7">
        <f>O16+P16</f>
        <v>0.7363737486095662</v>
      </c>
    </row>
    <row r="17" spans="1:17" ht="12.75">
      <c r="A17" s="41" t="s">
        <v>85</v>
      </c>
      <c r="B17" s="66">
        <v>83</v>
      </c>
      <c r="C17" s="66">
        <v>30</v>
      </c>
      <c r="D17" s="66">
        <v>10</v>
      </c>
      <c r="E17" s="66">
        <v>1</v>
      </c>
      <c r="F17" s="66">
        <v>0</v>
      </c>
      <c r="G17" s="66">
        <v>16</v>
      </c>
      <c r="H17" s="66">
        <v>3</v>
      </c>
      <c r="I17" s="66">
        <v>1</v>
      </c>
      <c r="J17" s="66">
        <v>5</v>
      </c>
      <c r="K17" s="66">
        <v>6</v>
      </c>
      <c r="L17" s="66">
        <v>21</v>
      </c>
      <c r="M17" s="66">
        <v>2</v>
      </c>
      <c r="N17" s="6">
        <f t="shared" si="0"/>
        <v>0.3614457831325301</v>
      </c>
      <c r="O17" s="6">
        <f t="shared" si="3"/>
        <v>0.40217391304347827</v>
      </c>
      <c r="P17" s="6">
        <f t="shared" si="1"/>
        <v>0.5060240963855421</v>
      </c>
      <c r="Q17" s="7">
        <f t="shared" si="2"/>
        <v>0.9081980094290204</v>
      </c>
    </row>
    <row r="18" spans="1:17" ht="12.75">
      <c r="A18" s="41" t="s">
        <v>81</v>
      </c>
      <c r="B18" s="66">
        <v>51</v>
      </c>
      <c r="C18" s="66">
        <v>13</v>
      </c>
      <c r="D18" s="66">
        <v>0</v>
      </c>
      <c r="E18" s="66">
        <v>0</v>
      </c>
      <c r="F18" s="66">
        <v>0</v>
      </c>
      <c r="G18" s="66">
        <v>12</v>
      </c>
      <c r="H18" s="66">
        <v>5</v>
      </c>
      <c r="I18" s="66">
        <v>1</v>
      </c>
      <c r="J18" s="66">
        <v>6</v>
      </c>
      <c r="K18" s="66">
        <v>16</v>
      </c>
      <c r="L18" s="66">
        <v>3</v>
      </c>
      <c r="M18" s="66">
        <v>1</v>
      </c>
      <c r="N18" s="6">
        <f t="shared" si="0"/>
        <v>0.2549019607843137</v>
      </c>
      <c r="O18" s="6">
        <f t="shared" si="3"/>
        <v>0.43478260869565216</v>
      </c>
      <c r="P18" s="6">
        <f t="shared" si="1"/>
        <v>0.2549019607843137</v>
      </c>
      <c r="Q18" s="7">
        <f t="shared" si="2"/>
        <v>0.6896845694799658</v>
      </c>
    </row>
    <row r="19" spans="1:17" ht="12.75">
      <c r="A19" s="41" t="s">
        <v>105</v>
      </c>
      <c r="B19" s="66">
        <v>1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">
        <f t="shared" si="0"/>
        <v>0</v>
      </c>
      <c r="O19" s="6">
        <f t="shared" si="3"/>
        <v>0</v>
      </c>
      <c r="P19" s="6">
        <f t="shared" si="1"/>
        <v>0</v>
      </c>
      <c r="Q19" s="7">
        <f t="shared" si="2"/>
        <v>0</v>
      </c>
    </row>
    <row r="20" spans="1:17" ht="12.75">
      <c r="A20" s="41" t="s">
        <v>115</v>
      </c>
      <c r="B20" s="66">
        <v>8</v>
      </c>
      <c r="C20" s="66">
        <v>2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1</v>
      </c>
      <c r="K20" s="66">
        <v>2</v>
      </c>
      <c r="L20" s="66">
        <v>0</v>
      </c>
      <c r="M20" s="66">
        <v>0</v>
      </c>
      <c r="N20" s="6">
        <f>C20/B20</f>
        <v>0.25</v>
      </c>
      <c r="O20" s="6">
        <f t="shared" si="3"/>
        <v>0.4</v>
      </c>
      <c r="P20" s="6">
        <f>((C20-D20-E20-F20)+(D20*2)+(E20*3)+(F20*4))/B20</f>
        <v>0.25</v>
      </c>
      <c r="Q20" s="7">
        <f>O20+P20</f>
        <v>0.65</v>
      </c>
    </row>
    <row r="21" spans="1:17" ht="12.75">
      <c r="A21" s="41" t="s">
        <v>106</v>
      </c>
      <c r="B21" s="66">
        <v>3</v>
      </c>
      <c r="C21" s="66">
        <v>1</v>
      </c>
      <c r="D21" s="66">
        <v>0</v>
      </c>
      <c r="E21" s="66">
        <v>0</v>
      </c>
      <c r="F21" s="66">
        <v>0</v>
      </c>
      <c r="G21" s="66">
        <v>3</v>
      </c>
      <c r="H21" s="66">
        <v>1</v>
      </c>
      <c r="I21" s="66">
        <v>1</v>
      </c>
      <c r="J21" s="66">
        <v>0</v>
      </c>
      <c r="K21" s="66">
        <v>0</v>
      </c>
      <c r="L21" s="66">
        <v>1</v>
      </c>
      <c r="M21" s="66">
        <v>1</v>
      </c>
      <c r="N21" s="6">
        <f t="shared" si="0"/>
        <v>0.3333333333333333</v>
      </c>
      <c r="O21" s="6">
        <f t="shared" si="3"/>
        <v>0.4</v>
      </c>
      <c r="P21" s="6">
        <f t="shared" si="1"/>
        <v>0.3333333333333333</v>
      </c>
      <c r="Q21" s="7">
        <f t="shared" si="2"/>
        <v>0.7333333333333334</v>
      </c>
    </row>
    <row r="22" spans="1:17" ht="12.75">
      <c r="A22" s="41" t="s">
        <v>107</v>
      </c>
      <c r="B22" s="66">
        <v>58</v>
      </c>
      <c r="C22" s="66">
        <v>20</v>
      </c>
      <c r="D22" s="66">
        <v>4</v>
      </c>
      <c r="E22" s="66">
        <v>0</v>
      </c>
      <c r="F22" s="66">
        <v>1</v>
      </c>
      <c r="G22" s="66">
        <v>23</v>
      </c>
      <c r="H22" s="66">
        <v>4</v>
      </c>
      <c r="I22" s="66">
        <v>10</v>
      </c>
      <c r="J22" s="66">
        <v>7</v>
      </c>
      <c r="K22" s="66">
        <v>16</v>
      </c>
      <c r="L22" s="66">
        <v>22</v>
      </c>
      <c r="M22" s="66">
        <v>5</v>
      </c>
      <c r="N22" s="6">
        <f t="shared" si="0"/>
        <v>0.3448275862068966</v>
      </c>
      <c r="O22" s="6">
        <f t="shared" si="3"/>
        <v>0.5168539325842697</v>
      </c>
      <c r="P22" s="6">
        <f t="shared" si="1"/>
        <v>0.46551724137931033</v>
      </c>
      <c r="Q22" s="7">
        <f t="shared" si="2"/>
        <v>0.9823711739635801</v>
      </c>
    </row>
    <row r="23" spans="1:17" ht="13.5" thickBot="1">
      <c r="A23" s="54" t="s">
        <v>110</v>
      </c>
      <c r="B23" s="68">
        <v>6</v>
      </c>
      <c r="C23" s="68">
        <v>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1</v>
      </c>
      <c r="L23" s="68">
        <v>1</v>
      </c>
      <c r="M23" s="68">
        <v>1</v>
      </c>
      <c r="N23" s="9">
        <f>C23/B23</f>
        <v>0.3333333333333333</v>
      </c>
      <c r="O23" s="9">
        <f t="shared" si="3"/>
        <v>0.375</v>
      </c>
      <c r="P23" s="9">
        <f>((C23-D23-E23-F23)+(D23*2)+(E23*3)+(F23*4))/B23</f>
        <v>0.3333333333333333</v>
      </c>
      <c r="Q23" s="10">
        <f>O23+P23</f>
        <v>0.7083333333333333</v>
      </c>
    </row>
    <row r="24" spans="1:17" ht="13.5" thickBot="1">
      <c r="A24" s="21" t="s">
        <v>17</v>
      </c>
      <c r="B24" s="22">
        <f aca="true" t="shared" si="4" ref="B24:M24">SUM(B4:B23)</f>
        <v>663</v>
      </c>
      <c r="C24" s="22">
        <f t="shared" si="4"/>
        <v>209</v>
      </c>
      <c r="D24" s="22">
        <f t="shared" si="4"/>
        <v>47</v>
      </c>
      <c r="E24" s="22">
        <f t="shared" si="4"/>
        <v>3</v>
      </c>
      <c r="F24" s="22">
        <f t="shared" si="4"/>
        <v>9</v>
      </c>
      <c r="G24" s="22">
        <f t="shared" si="4"/>
        <v>195</v>
      </c>
      <c r="H24" s="22">
        <f t="shared" si="4"/>
        <v>71</v>
      </c>
      <c r="I24" s="22">
        <f t="shared" si="4"/>
        <v>24</v>
      </c>
      <c r="J24" s="22">
        <f t="shared" si="4"/>
        <v>75</v>
      </c>
      <c r="K24" s="22">
        <f t="shared" si="4"/>
        <v>109</v>
      </c>
      <c r="L24" s="22">
        <f t="shared" si="4"/>
        <v>150</v>
      </c>
      <c r="M24" s="22">
        <f t="shared" si="4"/>
        <v>19</v>
      </c>
      <c r="N24" s="23">
        <f t="shared" si="0"/>
        <v>0.3152337858220211</v>
      </c>
      <c r="O24" s="23">
        <f>(C24+I24+K24)/(B24+I24+K24+M24)</f>
        <v>0.4196319018404908</v>
      </c>
      <c r="P24" s="23">
        <f t="shared" si="1"/>
        <v>0.4358974358974359</v>
      </c>
      <c r="Q24" s="24">
        <f t="shared" si="2"/>
        <v>0.8555293377379267</v>
      </c>
    </row>
    <row r="25" spans="1:17" ht="12.7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ht="12.75">
      <c r="A26" s="40"/>
    </row>
    <row r="27" ht="12.75">
      <c r="A27" s="40"/>
    </row>
    <row r="28" ht="12.75">
      <c r="A28" s="40"/>
    </row>
    <row r="29" ht="12.75">
      <c r="A29" s="40"/>
    </row>
    <row r="30" ht="12.75">
      <c r="A30" s="40"/>
    </row>
    <row r="31" ht="12.75">
      <c r="A31" s="40"/>
    </row>
    <row r="32" ht="12.75">
      <c r="A32" s="40"/>
    </row>
    <row r="33" ht="12.75">
      <c r="A33" s="40"/>
    </row>
    <row r="34" ht="12.75">
      <c r="A34" s="40"/>
    </row>
    <row r="35" ht="12.75">
      <c r="A35" s="40"/>
    </row>
    <row r="36" ht="12.75">
      <c r="A36" s="40"/>
    </row>
    <row r="37" ht="12.75">
      <c r="A37" s="40"/>
    </row>
    <row r="38" ht="12.75">
      <c r="A38" s="40"/>
    </row>
    <row r="39" ht="12.75">
      <c r="A39" s="40"/>
    </row>
    <row r="40" ht="12.75">
      <c r="A40" s="40"/>
    </row>
    <row r="41" ht="12.75">
      <c r="A41" s="40"/>
    </row>
    <row r="42" ht="12.75">
      <c r="A42" s="40"/>
    </row>
    <row r="43" ht="12.75">
      <c r="A43" s="40"/>
    </row>
    <row r="44" ht="12.75">
      <c r="A44" s="40"/>
    </row>
    <row r="45" ht="12.75">
      <c r="A45" s="40"/>
    </row>
    <row r="46" ht="12.75">
      <c r="A46" s="40"/>
    </row>
    <row r="47" ht="12.75">
      <c r="A47" s="40"/>
    </row>
    <row r="48" ht="12.75">
      <c r="A48" s="40"/>
    </row>
    <row r="49" ht="12.75">
      <c r="A49" s="40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16.7109375" style="0" bestFit="1" customWidth="1"/>
    <col min="2" max="13" width="4.7109375" style="0" customWidth="1"/>
    <col min="14" max="17" width="6.7109375" style="0" customWidth="1"/>
  </cols>
  <sheetData>
    <row r="1" spans="1:17" ht="18">
      <c r="A1" s="137" t="s">
        <v>122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2:17" ht="13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 thickBot="1">
      <c r="A3" s="29" t="s">
        <v>0</v>
      </c>
      <c r="B3" s="30" t="s">
        <v>2</v>
      </c>
      <c r="C3" s="30" t="s">
        <v>1</v>
      </c>
      <c r="D3" s="30" t="s">
        <v>6</v>
      </c>
      <c r="E3" s="30" t="s">
        <v>7</v>
      </c>
      <c r="F3" s="30" t="s">
        <v>8</v>
      </c>
      <c r="G3" s="30" t="s">
        <v>3</v>
      </c>
      <c r="H3" s="30" t="s">
        <v>10</v>
      </c>
      <c r="I3" s="30" t="s">
        <v>5</v>
      </c>
      <c r="J3" s="30" t="s">
        <v>9</v>
      </c>
      <c r="K3" s="30" t="s">
        <v>4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1" t="s">
        <v>16</v>
      </c>
    </row>
    <row r="4" spans="1:17" ht="12.75">
      <c r="A4" s="62" t="s">
        <v>98</v>
      </c>
      <c r="B4" s="67">
        <v>108</v>
      </c>
      <c r="C4" s="67">
        <v>40</v>
      </c>
      <c r="D4" s="67">
        <v>9</v>
      </c>
      <c r="E4" s="67">
        <v>0</v>
      </c>
      <c r="F4" s="67">
        <v>2</v>
      </c>
      <c r="G4" s="67">
        <v>31</v>
      </c>
      <c r="H4" s="67">
        <v>9</v>
      </c>
      <c r="I4" s="67">
        <v>3</v>
      </c>
      <c r="J4" s="67">
        <v>6</v>
      </c>
      <c r="K4" s="67">
        <v>12</v>
      </c>
      <c r="L4" s="67">
        <v>28</v>
      </c>
      <c r="M4" s="67">
        <v>6</v>
      </c>
      <c r="N4" s="27">
        <f aca="true" t="shared" si="0" ref="N4:N25">C4/B4</f>
        <v>0.37037037037037035</v>
      </c>
      <c r="O4" s="27">
        <f>(C4+I4+K4)/(B4+I4+K4+M4)</f>
        <v>0.4263565891472868</v>
      </c>
      <c r="P4" s="27">
        <f aca="true" t="shared" si="1" ref="P4:P25">((C4-D4-E4-F4)+(D4*2)+(E4*3)+(F4*4))/B4</f>
        <v>0.5092592592592593</v>
      </c>
      <c r="Q4" s="28">
        <f aca="true" t="shared" si="2" ref="Q4:Q25">O4+P4</f>
        <v>0.9356158484065461</v>
      </c>
    </row>
    <row r="5" spans="1:17" ht="12.75">
      <c r="A5" s="39" t="s">
        <v>112</v>
      </c>
      <c r="B5" s="66">
        <v>33</v>
      </c>
      <c r="C5" s="66">
        <v>9</v>
      </c>
      <c r="D5" s="66">
        <v>2</v>
      </c>
      <c r="E5" s="66">
        <v>0</v>
      </c>
      <c r="F5" s="66">
        <v>0</v>
      </c>
      <c r="G5" s="66">
        <v>10</v>
      </c>
      <c r="H5" s="66">
        <v>0</v>
      </c>
      <c r="I5" s="66">
        <v>0</v>
      </c>
      <c r="J5" s="66">
        <v>4</v>
      </c>
      <c r="K5" s="66">
        <v>11</v>
      </c>
      <c r="L5" s="66">
        <v>8</v>
      </c>
      <c r="M5" s="66">
        <v>4</v>
      </c>
      <c r="N5" s="6">
        <f t="shared" si="0"/>
        <v>0.2727272727272727</v>
      </c>
      <c r="O5" s="6">
        <f aca="true" t="shared" si="3" ref="O5:O24">(C5+I5+K5)/(B5+I5+K5+M5)</f>
        <v>0.4166666666666667</v>
      </c>
      <c r="P5" s="6">
        <f t="shared" si="1"/>
        <v>0.3333333333333333</v>
      </c>
      <c r="Q5" s="7">
        <f t="shared" si="2"/>
        <v>0.75</v>
      </c>
    </row>
    <row r="6" spans="1:17" ht="12.75">
      <c r="A6" s="39" t="s">
        <v>113</v>
      </c>
      <c r="B6" s="66">
        <v>76</v>
      </c>
      <c r="C6" s="66">
        <v>25</v>
      </c>
      <c r="D6" s="66">
        <v>1</v>
      </c>
      <c r="E6" s="66">
        <v>0</v>
      </c>
      <c r="F6" s="66">
        <v>2</v>
      </c>
      <c r="G6" s="66">
        <v>15</v>
      </c>
      <c r="H6" s="66">
        <v>1</v>
      </c>
      <c r="I6" s="66">
        <v>1</v>
      </c>
      <c r="J6" s="66">
        <v>13</v>
      </c>
      <c r="K6" s="66">
        <v>20</v>
      </c>
      <c r="L6" s="66">
        <v>22</v>
      </c>
      <c r="M6" s="66">
        <v>2</v>
      </c>
      <c r="N6" s="6">
        <f t="shared" si="0"/>
        <v>0.32894736842105265</v>
      </c>
      <c r="O6" s="6">
        <f t="shared" si="3"/>
        <v>0.46464646464646464</v>
      </c>
      <c r="P6" s="6">
        <f t="shared" si="1"/>
        <v>0.42105263157894735</v>
      </c>
      <c r="Q6" s="7">
        <f t="shared" si="2"/>
        <v>0.885699096225412</v>
      </c>
    </row>
    <row r="7" spans="1:17" ht="12.75">
      <c r="A7" s="39" t="s">
        <v>99</v>
      </c>
      <c r="B7" s="66">
        <v>27</v>
      </c>
      <c r="C7" s="66">
        <v>9</v>
      </c>
      <c r="D7" s="66">
        <v>2</v>
      </c>
      <c r="E7" s="66">
        <v>0</v>
      </c>
      <c r="F7" s="66">
        <v>0</v>
      </c>
      <c r="G7" s="66">
        <v>6</v>
      </c>
      <c r="H7" s="66">
        <v>0</v>
      </c>
      <c r="I7" s="66">
        <v>0</v>
      </c>
      <c r="J7" s="66">
        <v>6</v>
      </c>
      <c r="K7" s="66">
        <v>9</v>
      </c>
      <c r="L7" s="66">
        <v>6</v>
      </c>
      <c r="M7" s="66">
        <v>0</v>
      </c>
      <c r="N7" s="6">
        <f t="shared" si="0"/>
        <v>0.3333333333333333</v>
      </c>
      <c r="O7" s="6">
        <f t="shared" si="3"/>
        <v>0.5</v>
      </c>
      <c r="P7" s="6">
        <f t="shared" si="1"/>
        <v>0.4074074074074074</v>
      </c>
      <c r="Q7" s="7">
        <f t="shared" si="2"/>
        <v>0.9074074074074074</v>
      </c>
    </row>
    <row r="8" spans="1:17" ht="12.75">
      <c r="A8" s="39" t="s">
        <v>100</v>
      </c>
      <c r="B8" s="66">
        <v>100</v>
      </c>
      <c r="C8" s="66">
        <v>41</v>
      </c>
      <c r="D8" s="66">
        <v>17</v>
      </c>
      <c r="E8" s="66">
        <v>3</v>
      </c>
      <c r="F8" s="66">
        <v>6</v>
      </c>
      <c r="G8" s="66">
        <v>35</v>
      </c>
      <c r="H8" s="66">
        <v>1</v>
      </c>
      <c r="I8" s="66">
        <v>2</v>
      </c>
      <c r="J8" s="66">
        <v>18</v>
      </c>
      <c r="K8" s="66">
        <v>21</v>
      </c>
      <c r="L8" s="66">
        <v>30</v>
      </c>
      <c r="M8" s="66">
        <v>0</v>
      </c>
      <c r="N8" s="6">
        <f t="shared" si="0"/>
        <v>0.41</v>
      </c>
      <c r="O8" s="6">
        <f t="shared" si="3"/>
        <v>0.5203252032520326</v>
      </c>
      <c r="P8" s="6">
        <f t="shared" si="1"/>
        <v>0.82</v>
      </c>
      <c r="Q8" s="7">
        <f t="shared" si="2"/>
        <v>1.3403252032520325</v>
      </c>
    </row>
    <row r="9" spans="1:17" ht="12.75">
      <c r="A9" s="39" t="s">
        <v>101</v>
      </c>
      <c r="B9" s="66">
        <v>75</v>
      </c>
      <c r="C9" s="66">
        <v>24</v>
      </c>
      <c r="D9" s="66">
        <v>3</v>
      </c>
      <c r="E9" s="66">
        <v>0</v>
      </c>
      <c r="F9" s="66">
        <v>0</v>
      </c>
      <c r="G9" s="66">
        <v>18</v>
      </c>
      <c r="H9" s="66">
        <v>4</v>
      </c>
      <c r="I9" s="66">
        <v>2</v>
      </c>
      <c r="J9" s="66">
        <v>16</v>
      </c>
      <c r="K9" s="66">
        <v>10</v>
      </c>
      <c r="L9" s="66">
        <v>8</v>
      </c>
      <c r="M9" s="66">
        <v>5</v>
      </c>
      <c r="N9" s="6">
        <f t="shared" si="0"/>
        <v>0.32</v>
      </c>
      <c r="O9" s="6">
        <f t="shared" si="3"/>
        <v>0.391304347826087</v>
      </c>
      <c r="P9" s="6">
        <f t="shared" si="1"/>
        <v>0.36</v>
      </c>
      <c r="Q9" s="7">
        <f t="shared" si="2"/>
        <v>0.751304347826087</v>
      </c>
    </row>
    <row r="10" spans="1:17" ht="12.75">
      <c r="A10" s="39" t="s">
        <v>83</v>
      </c>
      <c r="B10" s="66">
        <v>20</v>
      </c>
      <c r="C10" s="66">
        <v>11</v>
      </c>
      <c r="D10" s="66">
        <v>0</v>
      </c>
      <c r="E10" s="66">
        <v>0</v>
      </c>
      <c r="F10" s="66">
        <v>0</v>
      </c>
      <c r="G10" s="66">
        <v>7</v>
      </c>
      <c r="H10" s="66">
        <v>3</v>
      </c>
      <c r="I10" s="66">
        <v>1</v>
      </c>
      <c r="J10" s="66">
        <v>1</v>
      </c>
      <c r="K10" s="66">
        <v>4</v>
      </c>
      <c r="L10" s="66">
        <v>5</v>
      </c>
      <c r="M10" s="66">
        <v>0</v>
      </c>
      <c r="N10" s="6">
        <f t="shared" si="0"/>
        <v>0.55</v>
      </c>
      <c r="O10" s="6">
        <f t="shared" si="3"/>
        <v>0.64</v>
      </c>
      <c r="P10" s="6">
        <f t="shared" si="1"/>
        <v>0.55</v>
      </c>
      <c r="Q10" s="7">
        <f t="shared" si="2"/>
        <v>1.19</v>
      </c>
    </row>
    <row r="11" spans="1:17" ht="12.75">
      <c r="A11" s="39" t="s">
        <v>84</v>
      </c>
      <c r="B11" s="66">
        <v>1</v>
      </c>
      <c r="C11" s="66">
        <v>1</v>
      </c>
      <c r="D11" s="66">
        <v>0</v>
      </c>
      <c r="E11" s="66">
        <v>0</v>
      </c>
      <c r="F11" s="66">
        <v>0</v>
      </c>
      <c r="G11" s="66">
        <v>1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">
        <f t="shared" si="0"/>
        <v>1</v>
      </c>
      <c r="O11" s="6">
        <f t="shared" si="3"/>
        <v>1</v>
      </c>
      <c r="P11" s="6">
        <f t="shared" si="1"/>
        <v>1</v>
      </c>
      <c r="Q11" s="7">
        <f t="shared" si="2"/>
        <v>2</v>
      </c>
    </row>
    <row r="12" spans="1:17" ht="12.75">
      <c r="A12" s="39" t="s">
        <v>114</v>
      </c>
      <c r="B12" s="66">
        <v>98</v>
      </c>
      <c r="C12" s="66">
        <v>46</v>
      </c>
      <c r="D12" s="66">
        <v>12</v>
      </c>
      <c r="E12" s="66">
        <v>0</v>
      </c>
      <c r="F12" s="66">
        <v>1</v>
      </c>
      <c r="G12" s="66">
        <v>35</v>
      </c>
      <c r="H12" s="66">
        <v>6</v>
      </c>
      <c r="I12" s="66">
        <v>2</v>
      </c>
      <c r="J12" s="66">
        <v>4</v>
      </c>
      <c r="K12" s="66">
        <v>20</v>
      </c>
      <c r="L12" s="66">
        <v>26</v>
      </c>
      <c r="M12" s="66">
        <v>7</v>
      </c>
      <c r="N12" s="6">
        <f t="shared" si="0"/>
        <v>0.46938775510204084</v>
      </c>
      <c r="O12" s="6">
        <f t="shared" si="3"/>
        <v>0.5354330708661418</v>
      </c>
      <c r="P12" s="6">
        <f t="shared" si="1"/>
        <v>0.6224489795918368</v>
      </c>
      <c r="Q12" s="7">
        <f t="shared" si="2"/>
        <v>1.1578820504579785</v>
      </c>
    </row>
    <row r="13" spans="1:17" ht="12.75">
      <c r="A13" s="41" t="s">
        <v>103</v>
      </c>
      <c r="B13" s="66">
        <v>109</v>
      </c>
      <c r="C13" s="66">
        <v>35</v>
      </c>
      <c r="D13" s="66">
        <v>7</v>
      </c>
      <c r="E13" s="66">
        <v>1</v>
      </c>
      <c r="F13" s="66">
        <v>1</v>
      </c>
      <c r="G13" s="66">
        <v>22</v>
      </c>
      <c r="H13" s="66">
        <v>9</v>
      </c>
      <c r="I13" s="66">
        <v>1</v>
      </c>
      <c r="J13" s="66">
        <v>12</v>
      </c>
      <c r="K13" s="66">
        <v>11</v>
      </c>
      <c r="L13" s="66">
        <v>26</v>
      </c>
      <c r="M13" s="66">
        <v>2</v>
      </c>
      <c r="N13" s="6">
        <f t="shared" si="0"/>
        <v>0.3211009174311927</v>
      </c>
      <c r="O13" s="6">
        <f t="shared" si="3"/>
        <v>0.3821138211382114</v>
      </c>
      <c r="P13" s="6">
        <f t="shared" si="1"/>
        <v>0.43119266055045874</v>
      </c>
      <c r="Q13" s="7">
        <f t="shared" si="2"/>
        <v>0.8133064816886701</v>
      </c>
    </row>
    <row r="14" spans="1:17" ht="12.75">
      <c r="A14" s="41" t="s">
        <v>85</v>
      </c>
      <c r="B14" s="66">
        <v>105</v>
      </c>
      <c r="C14" s="66">
        <v>32</v>
      </c>
      <c r="D14" s="66">
        <v>6</v>
      </c>
      <c r="E14" s="66">
        <v>0</v>
      </c>
      <c r="F14" s="66">
        <v>2</v>
      </c>
      <c r="G14" s="66">
        <v>33</v>
      </c>
      <c r="H14" s="66">
        <v>12</v>
      </c>
      <c r="I14" s="66">
        <v>0</v>
      </c>
      <c r="J14" s="66">
        <v>7</v>
      </c>
      <c r="K14" s="66">
        <v>24</v>
      </c>
      <c r="L14" s="66">
        <v>26</v>
      </c>
      <c r="M14" s="66">
        <v>3</v>
      </c>
      <c r="N14" s="6">
        <f t="shared" si="0"/>
        <v>0.3047619047619048</v>
      </c>
      <c r="O14" s="6">
        <f t="shared" si="3"/>
        <v>0.42424242424242425</v>
      </c>
      <c r="P14" s="6">
        <f t="shared" si="1"/>
        <v>0.41904761904761906</v>
      </c>
      <c r="Q14" s="7">
        <f t="shared" si="2"/>
        <v>0.8432900432900433</v>
      </c>
    </row>
    <row r="15" spans="1:17" ht="12.75">
      <c r="A15" s="41" t="s">
        <v>123</v>
      </c>
      <c r="B15" s="66">
        <v>43</v>
      </c>
      <c r="C15" s="66">
        <v>15</v>
      </c>
      <c r="D15" s="66">
        <v>3</v>
      </c>
      <c r="E15" s="66">
        <v>0</v>
      </c>
      <c r="F15" s="66">
        <v>0</v>
      </c>
      <c r="G15" s="66">
        <v>9</v>
      </c>
      <c r="H15" s="66">
        <v>2</v>
      </c>
      <c r="I15" s="66">
        <v>0</v>
      </c>
      <c r="J15" s="66">
        <v>7</v>
      </c>
      <c r="K15" s="66">
        <v>5</v>
      </c>
      <c r="L15" s="66">
        <v>10</v>
      </c>
      <c r="M15" s="66">
        <v>1</v>
      </c>
      <c r="N15" s="6">
        <f t="shared" si="0"/>
        <v>0.3488372093023256</v>
      </c>
      <c r="O15" s="6">
        <f t="shared" si="3"/>
        <v>0.40816326530612246</v>
      </c>
      <c r="P15" s="6">
        <f t="shared" si="1"/>
        <v>0.4186046511627907</v>
      </c>
      <c r="Q15" s="7">
        <f t="shared" si="2"/>
        <v>0.8267679164689132</v>
      </c>
    </row>
    <row r="16" spans="1:17" ht="12.75">
      <c r="A16" s="41" t="s">
        <v>105</v>
      </c>
      <c r="B16" s="66">
        <v>1</v>
      </c>
      <c r="C16" s="66">
        <v>1</v>
      </c>
      <c r="D16" s="66">
        <v>0</v>
      </c>
      <c r="E16" s="66">
        <v>0</v>
      </c>
      <c r="F16" s="66">
        <v>0</v>
      </c>
      <c r="G16" s="66">
        <v>1</v>
      </c>
      <c r="H16" s="66">
        <v>0</v>
      </c>
      <c r="I16" s="66">
        <v>0</v>
      </c>
      <c r="J16" s="66">
        <v>0</v>
      </c>
      <c r="K16" s="66">
        <v>0</v>
      </c>
      <c r="L16" s="66">
        <v>1</v>
      </c>
      <c r="M16" s="66">
        <v>0</v>
      </c>
      <c r="N16" s="6">
        <f t="shared" si="0"/>
        <v>1</v>
      </c>
      <c r="O16" s="6">
        <f t="shared" si="3"/>
        <v>1</v>
      </c>
      <c r="P16" s="6">
        <f t="shared" si="1"/>
        <v>1</v>
      </c>
      <c r="Q16" s="7">
        <f t="shared" si="2"/>
        <v>2</v>
      </c>
    </row>
    <row r="17" spans="1:17" ht="12.75">
      <c r="A17" s="41" t="s">
        <v>124</v>
      </c>
      <c r="B17" s="66">
        <v>6</v>
      </c>
      <c r="C17" s="66">
        <v>0</v>
      </c>
      <c r="D17" s="66">
        <v>0</v>
      </c>
      <c r="E17" s="66">
        <v>0</v>
      </c>
      <c r="F17" s="66">
        <v>0</v>
      </c>
      <c r="G17" s="66">
        <v>1</v>
      </c>
      <c r="H17" s="66">
        <v>0</v>
      </c>
      <c r="I17" s="66">
        <v>0</v>
      </c>
      <c r="J17" s="66">
        <v>3</v>
      </c>
      <c r="K17" s="66">
        <v>1</v>
      </c>
      <c r="L17" s="66">
        <v>0</v>
      </c>
      <c r="M17" s="66">
        <v>0</v>
      </c>
      <c r="N17" s="6">
        <f t="shared" si="0"/>
        <v>0</v>
      </c>
      <c r="O17" s="6">
        <f t="shared" si="3"/>
        <v>0.14285714285714285</v>
      </c>
      <c r="P17" s="6">
        <f t="shared" si="1"/>
        <v>0</v>
      </c>
      <c r="Q17" s="7">
        <f t="shared" si="2"/>
        <v>0.14285714285714285</v>
      </c>
    </row>
    <row r="18" spans="1:17" ht="12.75">
      <c r="A18" s="41" t="s">
        <v>115</v>
      </c>
      <c r="B18" s="66">
        <v>1</v>
      </c>
      <c r="C18" s="66">
        <v>1</v>
      </c>
      <c r="D18" s="66">
        <v>0</v>
      </c>
      <c r="E18" s="66">
        <v>0</v>
      </c>
      <c r="F18" s="66">
        <v>0</v>
      </c>
      <c r="G18" s="66">
        <v>1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">
        <f t="shared" si="0"/>
        <v>1</v>
      </c>
      <c r="O18" s="6">
        <f t="shared" si="3"/>
        <v>1</v>
      </c>
      <c r="P18" s="6">
        <f t="shared" si="1"/>
        <v>1</v>
      </c>
      <c r="Q18" s="7">
        <f t="shared" si="2"/>
        <v>2</v>
      </c>
    </row>
    <row r="19" spans="1:17" ht="12.75">
      <c r="A19" s="41" t="s">
        <v>106</v>
      </c>
      <c r="B19" s="66">
        <v>9</v>
      </c>
      <c r="C19" s="66">
        <v>4</v>
      </c>
      <c r="D19" s="66">
        <v>1</v>
      </c>
      <c r="E19" s="66">
        <v>0</v>
      </c>
      <c r="F19" s="66">
        <v>0</v>
      </c>
      <c r="G19" s="66">
        <v>3</v>
      </c>
      <c r="H19" s="66">
        <v>0</v>
      </c>
      <c r="I19" s="66">
        <v>0</v>
      </c>
      <c r="J19" s="66">
        <v>1</v>
      </c>
      <c r="K19" s="66">
        <v>1</v>
      </c>
      <c r="L19" s="66">
        <v>6</v>
      </c>
      <c r="M19" s="66">
        <v>1</v>
      </c>
      <c r="N19" s="6">
        <f t="shared" si="0"/>
        <v>0.4444444444444444</v>
      </c>
      <c r="O19" s="6">
        <f t="shared" si="3"/>
        <v>0.45454545454545453</v>
      </c>
      <c r="P19" s="6">
        <f t="shared" si="1"/>
        <v>0.5555555555555556</v>
      </c>
      <c r="Q19" s="7">
        <f t="shared" si="2"/>
        <v>1.0101010101010102</v>
      </c>
    </row>
    <row r="20" spans="1:17" ht="12.75">
      <c r="A20" s="41" t="s">
        <v>125</v>
      </c>
      <c r="B20" s="66">
        <v>3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1</v>
      </c>
      <c r="K20" s="66">
        <v>0</v>
      </c>
      <c r="L20" s="66">
        <v>0</v>
      </c>
      <c r="M20" s="66">
        <v>0</v>
      </c>
      <c r="N20" s="6">
        <f t="shared" si="0"/>
        <v>0</v>
      </c>
      <c r="O20" s="6">
        <f t="shared" si="3"/>
        <v>0</v>
      </c>
      <c r="P20" s="6">
        <f t="shared" si="1"/>
        <v>0</v>
      </c>
      <c r="Q20" s="7">
        <f t="shared" si="2"/>
        <v>0</v>
      </c>
    </row>
    <row r="21" spans="1:17" ht="12.75">
      <c r="A21" s="41" t="s">
        <v>107</v>
      </c>
      <c r="B21" s="66">
        <v>35</v>
      </c>
      <c r="C21" s="66">
        <v>5</v>
      </c>
      <c r="D21" s="66">
        <v>0</v>
      </c>
      <c r="E21" s="66">
        <v>0</v>
      </c>
      <c r="F21" s="66">
        <v>0</v>
      </c>
      <c r="G21" s="66">
        <v>10</v>
      </c>
      <c r="H21" s="66">
        <v>2</v>
      </c>
      <c r="I21" s="66">
        <v>5</v>
      </c>
      <c r="J21" s="66">
        <v>7</v>
      </c>
      <c r="K21" s="66">
        <v>7</v>
      </c>
      <c r="L21" s="66">
        <v>5</v>
      </c>
      <c r="M21" s="66">
        <v>1</v>
      </c>
      <c r="N21" s="6">
        <f t="shared" si="0"/>
        <v>0.14285714285714285</v>
      </c>
      <c r="O21" s="6">
        <f t="shared" si="3"/>
        <v>0.3541666666666667</v>
      </c>
      <c r="P21" s="6">
        <f t="shared" si="1"/>
        <v>0.14285714285714285</v>
      </c>
      <c r="Q21" s="7">
        <f t="shared" si="2"/>
        <v>0.49702380952380953</v>
      </c>
    </row>
    <row r="22" spans="1:17" ht="12.75">
      <c r="A22" s="41" t="s">
        <v>126</v>
      </c>
      <c r="B22" s="66">
        <v>18</v>
      </c>
      <c r="C22" s="66">
        <v>6</v>
      </c>
      <c r="D22" s="66">
        <v>1</v>
      </c>
      <c r="E22" s="66">
        <v>0</v>
      </c>
      <c r="F22" s="66">
        <v>0</v>
      </c>
      <c r="G22" s="66">
        <v>6</v>
      </c>
      <c r="H22" s="66">
        <v>2</v>
      </c>
      <c r="I22" s="66">
        <v>0</v>
      </c>
      <c r="J22" s="66">
        <v>1</v>
      </c>
      <c r="K22" s="66">
        <v>2</v>
      </c>
      <c r="L22" s="66">
        <v>5</v>
      </c>
      <c r="M22" s="66">
        <v>1</v>
      </c>
      <c r="N22" s="6">
        <f t="shared" si="0"/>
        <v>0.3333333333333333</v>
      </c>
      <c r="O22" s="6">
        <f t="shared" si="3"/>
        <v>0.38095238095238093</v>
      </c>
      <c r="P22" s="6">
        <f t="shared" si="1"/>
        <v>0.3888888888888889</v>
      </c>
      <c r="Q22" s="7">
        <f t="shared" si="2"/>
        <v>0.7698412698412698</v>
      </c>
    </row>
    <row r="23" spans="1:17" ht="12.75">
      <c r="A23" s="41" t="s">
        <v>110</v>
      </c>
      <c r="B23" s="66">
        <v>4</v>
      </c>
      <c r="C23" s="66">
        <v>2</v>
      </c>
      <c r="D23" s="66">
        <v>0</v>
      </c>
      <c r="E23" s="66">
        <v>0</v>
      </c>
      <c r="F23" s="66">
        <v>0</v>
      </c>
      <c r="G23" s="66">
        <v>2</v>
      </c>
      <c r="H23" s="66">
        <v>0</v>
      </c>
      <c r="I23" s="66">
        <v>0</v>
      </c>
      <c r="J23" s="66">
        <v>1</v>
      </c>
      <c r="K23" s="66">
        <v>0</v>
      </c>
      <c r="L23" s="66">
        <v>0</v>
      </c>
      <c r="M23" s="66">
        <v>0</v>
      </c>
      <c r="N23" s="6">
        <f t="shared" si="0"/>
        <v>0.5</v>
      </c>
      <c r="O23" s="6">
        <f t="shared" si="3"/>
        <v>0.5</v>
      </c>
      <c r="P23" s="6">
        <f t="shared" si="1"/>
        <v>0.5</v>
      </c>
      <c r="Q23" s="7">
        <f t="shared" si="2"/>
        <v>1</v>
      </c>
    </row>
    <row r="24" spans="1:17" ht="13.5" thickBot="1">
      <c r="A24" s="54" t="s">
        <v>127</v>
      </c>
      <c r="B24" s="68">
        <v>44</v>
      </c>
      <c r="C24" s="68">
        <v>16</v>
      </c>
      <c r="D24" s="68">
        <v>1</v>
      </c>
      <c r="E24" s="68">
        <v>0</v>
      </c>
      <c r="F24" s="68">
        <v>1</v>
      </c>
      <c r="G24" s="68">
        <v>16</v>
      </c>
      <c r="H24" s="68">
        <v>3</v>
      </c>
      <c r="I24" s="68">
        <v>3</v>
      </c>
      <c r="J24" s="68">
        <v>5</v>
      </c>
      <c r="K24" s="68">
        <v>8</v>
      </c>
      <c r="L24" s="68">
        <v>7</v>
      </c>
      <c r="M24" s="68">
        <v>1</v>
      </c>
      <c r="N24" s="9">
        <f t="shared" si="0"/>
        <v>0.36363636363636365</v>
      </c>
      <c r="O24" s="9">
        <f t="shared" si="3"/>
        <v>0.48214285714285715</v>
      </c>
      <c r="P24" s="9">
        <f t="shared" si="1"/>
        <v>0.45454545454545453</v>
      </c>
      <c r="Q24" s="10">
        <f t="shared" si="2"/>
        <v>0.9366883116883117</v>
      </c>
    </row>
    <row r="25" spans="1:17" ht="13.5" thickBot="1">
      <c r="A25" s="21" t="s">
        <v>17</v>
      </c>
      <c r="B25" s="22">
        <f aca="true" t="shared" si="4" ref="B25:M25">SUM(B4:B24)</f>
        <v>916</v>
      </c>
      <c r="C25" s="22">
        <f t="shared" si="4"/>
        <v>323</v>
      </c>
      <c r="D25" s="22">
        <f t="shared" si="4"/>
        <v>65</v>
      </c>
      <c r="E25" s="22">
        <f t="shared" si="4"/>
        <v>4</v>
      </c>
      <c r="F25" s="22">
        <f t="shared" si="4"/>
        <v>15</v>
      </c>
      <c r="G25" s="22">
        <f t="shared" si="4"/>
        <v>262</v>
      </c>
      <c r="H25" s="22">
        <f t="shared" si="4"/>
        <v>54</v>
      </c>
      <c r="I25" s="22">
        <f t="shared" si="4"/>
        <v>20</v>
      </c>
      <c r="J25" s="22">
        <f t="shared" si="4"/>
        <v>113</v>
      </c>
      <c r="K25" s="22">
        <f t="shared" si="4"/>
        <v>166</v>
      </c>
      <c r="L25" s="22">
        <f t="shared" si="4"/>
        <v>219</v>
      </c>
      <c r="M25" s="22">
        <f t="shared" si="4"/>
        <v>34</v>
      </c>
      <c r="N25" s="23">
        <f t="shared" si="0"/>
        <v>0.35262008733624456</v>
      </c>
      <c r="O25" s="23">
        <f>(C25+I25+K25)/(B25+I25+K25+M25)</f>
        <v>0.4480633802816901</v>
      </c>
      <c r="P25" s="23">
        <f t="shared" si="1"/>
        <v>0.4814410480349345</v>
      </c>
      <c r="Q25" s="24">
        <f t="shared" si="2"/>
        <v>0.9295044283166246</v>
      </c>
    </row>
    <row r="26" spans="1:17" ht="12.7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ht="12.75">
      <c r="A27" s="40"/>
    </row>
    <row r="28" ht="12.75">
      <c r="A28" s="40"/>
    </row>
    <row r="29" ht="12.75">
      <c r="A29" s="40"/>
    </row>
    <row r="30" ht="12.75">
      <c r="A30" s="40"/>
    </row>
    <row r="31" ht="12.75">
      <c r="A31" s="40"/>
    </row>
    <row r="32" ht="12.75">
      <c r="A32" s="40"/>
    </row>
    <row r="33" ht="12.75">
      <c r="A33" s="40"/>
    </row>
    <row r="34" ht="12.75">
      <c r="A34" s="40"/>
    </row>
    <row r="35" ht="12.75">
      <c r="A35" s="40"/>
    </row>
    <row r="36" ht="12.75">
      <c r="A36" s="40"/>
    </row>
    <row r="37" ht="12.75">
      <c r="A37" s="40"/>
    </row>
    <row r="38" ht="12.75">
      <c r="A38" s="40"/>
    </row>
    <row r="39" ht="12.75">
      <c r="A39" s="40"/>
    </row>
    <row r="40" ht="12.75">
      <c r="A40" s="40"/>
    </row>
    <row r="41" ht="12.75">
      <c r="A41" s="40"/>
    </row>
    <row r="42" ht="12.75">
      <c r="A42" s="40"/>
    </row>
    <row r="43" ht="12.75">
      <c r="A43" s="40"/>
    </row>
    <row r="44" ht="12.75">
      <c r="A44" s="40"/>
    </row>
    <row r="45" ht="12.75">
      <c r="A45" s="40"/>
    </row>
    <row r="46" ht="12.75">
      <c r="A46" s="40"/>
    </row>
    <row r="47" ht="12.75">
      <c r="A47" s="40"/>
    </row>
    <row r="48" ht="12.75">
      <c r="A48" s="40"/>
    </row>
    <row r="49" ht="12.75">
      <c r="A49" s="40"/>
    </row>
    <row r="50" ht="12.75">
      <c r="A50" s="40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6.7109375" style="0" bestFit="1" customWidth="1"/>
    <col min="2" max="13" width="4.7109375" style="0" customWidth="1"/>
    <col min="14" max="17" width="6.7109375" style="0" customWidth="1"/>
  </cols>
  <sheetData>
    <row r="1" spans="1:17" ht="18">
      <c r="A1" s="137" t="s">
        <v>134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2:17" ht="13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 thickBot="1">
      <c r="A3" s="29" t="s">
        <v>0</v>
      </c>
      <c r="B3" s="30" t="s">
        <v>2</v>
      </c>
      <c r="C3" s="30" t="s">
        <v>1</v>
      </c>
      <c r="D3" s="30" t="s">
        <v>6</v>
      </c>
      <c r="E3" s="30" t="s">
        <v>7</v>
      </c>
      <c r="F3" s="30" t="s">
        <v>8</v>
      </c>
      <c r="G3" s="30" t="s">
        <v>3</v>
      </c>
      <c r="H3" s="30" t="s">
        <v>10</v>
      </c>
      <c r="I3" s="30" t="s">
        <v>5</v>
      </c>
      <c r="J3" s="30" t="s">
        <v>9</v>
      </c>
      <c r="K3" s="30" t="s">
        <v>4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1" t="s">
        <v>16</v>
      </c>
    </row>
    <row r="4" spans="1:17" ht="12.75">
      <c r="A4" s="87" t="s">
        <v>135</v>
      </c>
      <c r="B4" s="45">
        <v>14</v>
      </c>
      <c r="C4" s="45">
        <v>7</v>
      </c>
      <c r="D4" s="45">
        <v>1</v>
      </c>
      <c r="E4" s="45">
        <v>0</v>
      </c>
      <c r="F4" s="45">
        <v>0</v>
      </c>
      <c r="G4" s="45">
        <v>3</v>
      </c>
      <c r="H4" s="45">
        <v>0</v>
      </c>
      <c r="I4" s="45">
        <v>0</v>
      </c>
      <c r="J4" s="45">
        <v>1</v>
      </c>
      <c r="K4" s="45">
        <v>1</v>
      </c>
      <c r="L4" s="45">
        <v>1</v>
      </c>
      <c r="M4" s="45">
        <v>2</v>
      </c>
      <c r="N4" s="27">
        <f>C4/B4</f>
        <v>0.5</v>
      </c>
      <c r="O4" s="27">
        <f>(C4+I4+K4)/(B4+I4+K4+M4)</f>
        <v>0.47058823529411764</v>
      </c>
      <c r="P4" s="27">
        <f>((C4-D4-E4-F4)+(D4*2)+(E4*3)+(F4*4))/B4</f>
        <v>0.5714285714285714</v>
      </c>
      <c r="Q4" s="28">
        <f>O4+P4</f>
        <v>1.042016806722689</v>
      </c>
    </row>
    <row r="5" spans="1:17" ht="12.75">
      <c r="A5" s="41" t="s">
        <v>98</v>
      </c>
      <c r="B5" s="66">
        <v>79</v>
      </c>
      <c r="C5" s="66">
        <v>32</v>
      </c>
      <c r="D5" s="66">
        <v>11</v>
      </c>
      <c r="E5" s="66">
        <v>0</v>
      </c>
      <c r="F5" s="66">
        <v>1</v>
      </c>
      <c r="G5" s="66">
        <v>33</v>
      </c>
      <c r="H5" s="66">
        <v>8</v>
      </c>
      <c r="I5" s="66">
        <v>5</v>
      </c>
      <c r="J5" s="66">
        <v>6</v>
      </c>
      <c r="K5" s="66">
        <v>10</v>
      </c>
      <c r="L5" s="66">
        <v>17</v>
      </c>
      <c r="M5" s="66">
        <v>6</v>
      </c>
      <c r="N5" s="6">
        <f aca="true" t="shared" si="0" ref="N5:N21">C5/B5</f>
        <v>0.4050632911392405</v>
      </c>
      <c r="O5" s="6">
        <f aca="true" t="shared" si="1" ref="O5:O20">(C5+I5+K5)/(B5+I5+K5+M5)</f>
        <v>0.47</v>
      </c>
      <c r="P5" s="6">
        <f aca="true" t="shared" si="2" ref="P5:P21">((C5-D5-E5-F5)+(D5*2)+(E5*3)+(F5*4))/B5</f>
        <v>0.5822784810126582</v>
      </c>
      <c r="Q5" s="7">
        <f aca="true" t="shared" si="3" ref="Q5:Q21">O5+P5</f>
        <v>1.0522784810126582</v>
      </c>
    </row>
    <row r="6" spans="1:17" ht="12.75">
      <c r="A6" s="39" t="s">
        <v>112</v>
      </c>
      <c r="B6" s="66">
        <v>60</v>
      </c>
      <c r="C6" s="66">
        <v>19</v>
      </c>
      <c r="D6" s="66">
        <v>3</v>
      </c>
      <c r="E6" s="66">
        <v>0</v>
      </c>
      <c r="F6" s="66">
        <v>1</v>
      </c>
      <c r="G6" s="66">
        <v>12</v>
      </c>
      <c r="H6" s="66">
        <v>1</v>
      </c>
      <c r="I6" s="66">
        <v>2</v>
      </c>
      <c r="J6" s="66">
        <v>8</v>
      </c>
      <c r="K6" s="66">
        <v>6</v>
      </c>
      <c r="L6" s="66">
        <v>21</v>
      </c>
      <c r="M6" s="66">
        <v>3</v>
      </c>
      <c r="N6" s="6">
        <f t="shared" si="0"/>
        <v>0.31666666666666665</v>
      </c>
      <c r="O6" s="6">
        <f t="shared" si="1"/>
        <v>0.38028169014084506</v>
      </c>
      <c r="P6" s="6">
        <f t="shared" si="2"/>
        <v>0.4166666666666667</v>
      </c>
      <c r="Q6" s="7">
        <f t="shared" si="3"/>
        <v>0.7969483568075117</v>
      </c>
    </row>
    <row r="7" spans="1:17" ht="12.75">
      <c r="A7" s="39" t="s">
        <v>113</v>
      </c>
      <c r="B7" s="66">
        <v>59</v>
      </c>
      <c r="C7" s="66">
        <v>16</v>
      </c>
      <c r="D7" s="66">
        <v>4</v>
      </c>
      <c r="E7" s="66">
        <v>0</v>
      </c>
      <c r="F7" s="66">
        <v>1</v>
      </c>
      <c r="G7" s="66">
        <v>17</v>
      </c>
      <c r="H7" s="66">
        <v>1</v>
      </c>
      <c r="I7" s="66">
        <v>1</v>
      </c>
      <c r="J7" s="66">
        <v>16</v>
      </c>
      <c r="K7" s="66">
        <v>13</v>
      </c>
      <c r="L7" s="66">
        <v>23</v>
      </c>
      <c r="M7" s="66">
        <v>2</v>
      </c>
      <c r="N7" s="6">
        <f t="shared" si="0"/>
        <v>0.2711864406779661</v>
      </c>
      <c r="O7" s="6">
        <f t="shared" si="1"/>
        <v>0.4</v>
      </c>
      <c r="P7" s="6">
        <f t="shared" si="2"/>
        <v>0.3898305084745763</v>
      </c>
      <c r="Q7" s="7">
        <f t="shared" si="3"/>
        <v>0.7898305084745763</v>
      </c>
    </row>
    <row r="8" spans="1:17" ht="12.75">
      <c r="A8" s="39" t="s">
        <v>99</v>
      </c>
      <c r="B8" s="66">
        <v>37</v>
      </c>
      <c r="C8" s="66">
        <v>9</v>
      </c>
      <c r="D8" s="66">
        <v>1</v>
      </c>
      <c r="E8" s="66">
        <v>0</v>
      </c>
      <c r="F8" s="66">
        <v>0</v>
      </c>
      <c r="G8" s="66">
        <v>7</v>
      </c>
      <c r="H8" s="66">
        <v>1</v>
      </c>
      <c r="I8" s="66">
        <v>1</v>
      </c>
      <c r="J8" s="66">
        <v>3</v>
      </c>
      <c r="K8" s="66">
        <v>2</v>
      </c>
      <c r="L8" s="66">
        <v>8</v>
      </c>
      <c r="M8" s="66">
        <v>1</v>
      </c>
      <c r="N8" s="6">
        <f t="shared" si="0"/>
        <v>0.24324324324324326</v>
      </c>
      <c r="O8" s="6">
        <f t="shared" si="1"/>
        <v>0.2926829268292683</v>
      </c>
      <c r="P8" s="6">
        <f t="shared" si="2"/>
        <v>0.2702702702702703</v>
      </c>
      <c r="Q8" s="7">
        <f t="shared" si="3"/>
        <v>0.5629531970995385</v>
      </c>
    </row>
    <row r="9" spans="1:17" ht="12.75">
      <c r="A9" s="39" t="s">
        <v>100</v>
      </c>
      <c r="B9" s="66">
        <v>87</v>
      </c>
      <c r="C9" s="66">
        <v>33</v>
      </c>
      <c r="D9" s="66">
        <v>7</v>
      </c>
      <c r="E9" s="66">
        <v>6</v>
      </c>
      <c r="F9" s="66">
        <v>8</v>
      </c>
      <c r="G9" s="66">
        <v>34</v>
      </c>
      <c r="H9" s="66">
        <v>3</v>
      </c>
      <c r="I9" s="66">
        <v>2</v>
      </c>
      <c r="J9" s="66">
        <v>12</v>
      </c>
      <c r="K9" s="66">
        <v>19</v>
      </c>
      <c r="L9" s="66">
        <v>33</v>
      </c>
      <c r="M9" s="66">
        <v>2</v>
      </c>
      <c r="N9" s="6">
        <f t="shared" si="0"/>
        <v>0.3793103448275862</v>
      </c>
      <c r="O9" s="6">
        <f t="shared" si="1"/>
        <v>0.4909090909090909</v>
      </c>
      <c r="P9" s="6">
        <f t="shared" si="2"/>
        <v>0.8735632183908046</v>
      </c>
      <c r="Q9" s="7">
        <f t="shared" si="3"/>
        <v>1.3644723092998956</v>
      </c>
    </row>
    <row r="10" spans="1:17" ht="12.75">
      <c r="A10" s="39" t="s">
        <v>101</v>
      </c>
      <c r="B10" s="66">
        <v>14</v>
      </c>
      <c r="C10" s="66">
        <v>3</v>
      </c>
      <c r="D10" s="66">
        <v>1</v>
      </c>
      <c r="E10" s="66">
        <v>0</v>
      </c>
      <c r="F10" s="66">
        <v>0</v>
      </c>
      <c r="G10" s="66">
        <v>1</v>
      </c>
      <c r="H10" s="66">
        <v>0</v>
      </c>
      <c r="I10" s="66">
        <v>0</v>
      </c>
      <c r="J10" s="66">
        <v>3</v>
      </c>
      <c r="K10" s="66">
        <v>0</v>
      </c>
      <c r="L10" s="66">
        <v>2</v>
      </c>
      <c r="M10" s="66">
        <v>0</v>
      </c>
      <c r="N10" s="6">
        <f t="shared" si="0"/>
        <v>0.21428571428571427</v>
      </c>
      <c r="O10" s="6">
        <f t="shared" si="1"/>
        <v>0.21428571428571427</v>
      </c>
      <c r="P10" s="6">
        <f t="shared" si="2"/>
        <v>0.2857142857142857</v>
      </c>
      <c r="Q10" s="7">
        <f t="shared" si="3"/>
        <v>0.5</v>
      </c>
    </row>
    <row r="11" spans="1:17" ht="12.75">
      <c r="A11" s="39" t="s">
        <v>83</v>
      </c>
      <c r="B11" s="66">
        <v>67</v>
      </c>
      <c r="C11" s="66">
        <v>24</v>
      </c>
      <c r="D11" s="66">
        <v>8</v>
      </c>
      <c r="E11" s="66">
        <v>3</v>
      </c>
      <c r="F11" s="66">
        <v>1</v>
      </c>
      <c r="G11" s="66">
        <v>25</v>
      </c>
      <c r="H11" s="66">
        <v>10</v>
      </c>
      <c r="I11" s="66">
        <v>0</v>
      </c>
      <c r="J11" s="66">
        <v>11</v>
      </c>
      <c r="K11" s="66">
        <v>9</v>
      </c>
      <c r="L11" s="66">
        <v>28</v>
      </c>
      <c r="M11" s="66">
        <v>5</v>
      </c>
      <c r="N11" s="6">
        <f t="shared" si="0"/>
        <v>0.3582089552238806</v>
      </c>
      <c r="O11" s="6">
        <f t="shared" si="1"/>
        <v>0.4074074074074074</v>
      </c>
      <c r="P11" s="6">
        <f t="shared" si="2"/>
        <v>0.6119402985074627</v>
      </c>
      <c r="Q11" s="7">
        <f t="shared" si="3"/>
        <v>1.0193477059148701</v>
      </c>
    </row>
    <row r="12" spans="1:17" ht="12.75">
      <c r="A12" s="39" t="s">
        <v>114</v>
      </c>
      <c r="B12" s="66">
        <v>91</v>
      </c>
      <c r="C12" s="66">
        <v>39</v>
      </c>
      <c r="D12" s="66">
        <v>12</v>
      </c>
      <c r="E12" s="66">
        <v>0</v>
      </c>
      <c r="F12" s="66">
        <v>0</v>
      </c>
      <c r="G12" s="66">
        <v>39</v>
      </c>
      <c r="H12" s="66">
        <v>11</v>
      </c>
      <c r="I12" s="66">
        <v>4</v>
      </c>
      <c r="J12" s="66">
        <v>5</v>
      </c>
      <c r="K12" s="66">
        <v>15</v>
      </c>
      <c r="L12" s="66">
        <v>20</v>
      </c>
      <c r="M12" s="66">
        <v>1</v>
      </c>
      <c r="N12" s="6">
        <f t="shared" si="0"/>
        <v>0.42857142857142855</v>
      </c>
      <c r="O12" s="6">
        <f t="shared" si="1"/>
        <v>0.5225225225225225</v>
      </c>
      <c r="P12" s="6">
        <f t="shared" si="2"/>
        <v>0.5604395604395604</v>
      </c>
      <c r="Q12" s="7">
        <f t="shared" si="3"/>
        <v>1.082962082962083</v>
      </c>
    </row>
    <row r="13" spans="1:17" ht="12.75">
      <c r="A13" s="41" t="s">
        <v>136</v>
      </c>
      <c r="B13" s="66">
        <v>21</v>
      </c>
      <c r="C13" s="66">
        <v>8</v>
      </c>
      <c r="D13" s="66">
        <v>1</v>
      </c>
      <c r="E13" s="66">
        <v>0</v>
      </c>
      <c r="F13" s="66">
        <v>0</v>
      </c>
      <c r="G13" s="66">
        <v>9</v>
      </c>
      <c r="H13" s="66">
        <v>0</v>
      </c>
      <c r="I13" s="66">
        <v>1</v>
      </c>
      <c r="J13" s="66">
        <v>3</v>
      </c>
      <c r="K13" s="66">
        <v>6</v>
      </c>
      <c r="L13" s="66">
        <v>5</v>
      </c>
      <c r="M13" s="66">
        <v>0</v>
      </c>
      <c r="N13" s="6">
        <f t="shared" si="0"/>
        <v>0.38095238095238093</v>
      </c>
      <c r="O13" s="6">
        <f t="shared" si="1"/>
        <v>0.5357142857142857</v>
      </c>
      <c r="P13" s="6">
        <f t="shared" si="2"/>
        <v>0.42857142857142855</v>
      </c>
      <c r="Q13" s="7">
        <f t="shared" si="3"/>
        <v>0.9642857142857142</v>
      </c>
    </row>
    <row r="14" spans="1:17" ht="12.75">
      <c r="A14" s="41" t="s">
        <v>123</v>
      </c>
      <c r="B14" s="66">
        <v>46</v>
      </c>
      <c r="C14" s="66">
        <v>17</v>
      </c>
      <c r="D14" s="66">
        <v>4</v>
      </c>
      <c r="E14" s="66">
        <v>0</v>
      </c>
      <c r="F14" s="66">
        <v>0</v>
      </c>
      <c r="G14" s="66">
        <v>11</v>
      </c>
      <c r="H14" s="66">
        <v>2</v>
      </c>
      <c r="I14" s="66">
        <v>2</v>
      </c>
      <c r="J14" s="66">
        <v>7</v>
      </c>
      <c r="K14" s="66">
        <v>4</v>
      </c>
      <c r="L14" s="66">
        <v>8</v>
      </c>
      <c r="M14" s="66">
        <v>0</v>
      </c>
      <c r="N14" s="6">
        <f t="shared" si="0"/>
        <v>0.3695652173913043</v>
      </c>
      <c r="O14" s="6">
        <f t="shared" si="1"/>
        <v>0.4423076923076923</v>
      </c>
      <c r="P14" s="6">
        <f t="shared" si="2"/>
        <v>0.45652173913043476</v>
      </c>
      <c r="Q14" s="7">
        <f t="shared" si="3"/>
        <v>0.8988294314381271</v>
      </c>
    </row>
    <row r="15" spans="1:17" ht="12.75">
      <c r="A15" s="41" t="s">
        <v>137</v>
      </c>
      <c r="B15" s="66">
        <v>22</v>
      </c>
      <c r="C15" s="66">
        <v>11</v>
      </c>
      <c r="D15" s="66">
        <v>2</v>
      </c>
      <c r="E15" s="66">
        <v>0</v>
      </c>
      <c r="F15" s="66">
        <v>0</v>
      </c>
      <c r="G15" s="66">
        <v>7</v>
      </c>
      <c r="H15" s="66">
        <v>1</v>
      </c>
      <c r="I15" s="66">
        <v>0</v>
      </c>
      <c r="J15" s="66">
        <v>2</v>
      </c>
      <c r="K15" s="66">
        <v>1</v>
      </c>
      <c r="L15" s="66">
        <v>8</v>
      </c>
      <c r="M15" s="66">
        <v>0</v>
      </c>
      <c r="N15" s="6">
        <f t="shared" si="0"/>
        <v>0.5</v>
      </c>
      <c r="O15" s="6">
        <f t="shared" si="1"/>
        <v>0.5217391304347826</v>
      </c>
      <c r="P15" s="6">
        <f t="shared" si="2"/>
        <v>0.5909090909090909</v>
      </c>
      <c r="Q15" s="7">
        <f t="shared" si="3"/>
        <v>1.1126482213438735</v>
      </c>
    </row>
    <row r="16" spans="1:17" ht="12.75">
      <c r="A16" s="41" t="s">
        <v>124</v>
      </c>
      <c r="B16" s="66">
        <v>1</v>
      </c>
      <c r="C16" s="66">
        <v>1</v>
      </c>
      <c r="D16" s="66">
        <v>0</v>
      </c>
      <c r="E16" s="66">
        <v>0</v>
      </c>
      <c r="F16" s="66">
        <v>0</v>
      </c>
      <c r="G16" s="66">
        <v>1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">
        <f t="shared" si="0"/>
        <v>1</v>
      </c>
      <c r="O16" s="6">
        <f t="shared" si="1"/>
        <v>1</v>
      </c>
      <c r="P16" s="6">
        <f t="shared" si="2"/>
        <v>1</v>
      </c>
      <c r="Q16" s="7">
        <f t="shared" si="3"/>
        <v>2</v>
      </c>
    </row>
    <row r="17" spans="1:17" ht="12.75">
      <c r="A17" s="41" t="s">
        <v>107</v>
      </c>
      <c r="B17" s="66">
        <v>53</v>
      </c>
      <c r="C17" s="66">
        <v>20</v>
      </c>
      <c r="D17" s="66">
        <v>9</v>
      </c>
      <c r="E17" s="66">
        <v>0</v>
      </c>
      <c r="F17" s="66">
        <v>1</v>
      </c>
      <c r="G17" s="66">
        <v>24</v>
      </c>
      <c r="H17" s="66">
        <v>3</v>
      </c>
      <c r="I17" s="66">
        <v>4</v>
      </c>
      <c r="J17" s="66">
        <v>10</v>
      </c>
      <c r="K17" s="66">
        <v>16</v>
      </c>
      <c r="L17" s="66">
        <v>13</v>
      </c>
      <c r="M17" s="66">
        <v>0</v>
      </c>
      <c r="N17" s="6">
        <f t="shared" si="0"/>
        <v>0.37735849056603776</v>
      </c>
      <c r="O17" s="6">
        <f t="shared" si="1"/>
        <v>0.547945205479452</v>
      </c>
      <c r="P17" s="6">
        <f t="shared" si="2"/>
        <v>0.6037735849056604</v>
      </c>
      <c r="Q17" s="7">
        <f t="shared" si="3"/>
        <v>1.1517187903851123</v>
      </c>
    </row>
    <row r="18" spans="1:17" ht="12.75">
      <c r="A18" s="41" t="s">
        <v>126</v>
      </c>
      <c r="B18" s="66">
        <v>41</v>
      </c>
      <c r="C18" s="66">
        <v>12</v>
      </c>
      <c r="D18" s="66">
        <v>3</v>
      </c>
      <c r="E18" s="66">
        <v>0</v>
      </c>
      <c r="F18" s="66">
        <v>0</v>
      </c>
      <c r="G18" s="66">
        <v>9</v>
      </c>
      <c r="H18" s="66">
        <v>5</v>
      </c>
      <c r="I18" s="66">
        <v>0</v>
      </c>
      <c r="J18" s="66">
        <v>1</v>
      </c>
      <c r="K18" s="66">
        <v>5</v>
      </c>
      <c r="L18" s="66">
        <v>5</v>
      </c>
      <c r="M18" s="66">
        <v>1</v>
      </c>
      <c r="N18" s="6">
        <f t="shared" si="0"/>
        <v>0.2926829268292683</v>
      </c>
      <c r="O18" s="6">
        <f t="shared" si="1"/>
        <v>0.3617021276595745</v>
      </c>
      <c r="P18" s="6">
        <f t="shared" si="2"/>
        <v>0.36585365853658536</v>
      </c>
      <c r="Q18" s="7">
        <f t="shared" si="3"/>
        <v>0.7275557861961599</v>
      </c>
    </row>
    <row r="19" spans="1:17" ht="12.75">
      <c r="A19" s="41" t="s">
        <v>110</v>
      </c>
      <c r="B19" s="66">
        <v>20</v>
      </c>
      <c r="C19" s="66">
        <v>7</v>
      </c>
      <c r="D19" s="66">
        <v>0</v>
      </c>
      <c r="E19" s="66">
        <v>0</v>
      </c>
      <c r="F19" s="66">
        <v>0</v>
      </c>
      <c r="G19" s="66">
        <v>5</v>
      </c>
      <c r="H19" s="66">
        <v>3</v>
      </c>
      <c r="I19" s="66">
        <v>1</v>
      </c>
      <c r="J19" s="66">
        <v>3</v>
      </c>
      <c r="K19" s="66">
        <v>2</v>
      </c>
      <c r="L19" s="66">
        <v>3</v>
      </c>
      <c r="M19" s="66">
        <v>2</v>
      </c>
      <c r="N19" s="6">
        <f t="shared" si="0"/>
        <v>0.35</v>
      </c>
      <c r="O19" s="6">
        <f t="shared" si="1"/>
        <v>0.4</v>
      </c>
      <c r="P19" s="6">
        <f t="shared" si="2"/>
        <v>0.35</v>
      </c>
      <c r="Q19" s="7">
        <f t="shared" si="3"/>
        <v>0.75</v>
      </c>
    </row>
    <row r="20" spans="1:17" ht="13.5" thickBot="1">
      <c r="A20" s="54" t="s">
        <v>127</v>
      </c>
      <c r="B20" s="68">
        <v>71</v>
      </c>
      <c r="C20" s="68">
        <v>31</v>
      </c>
      <c r="D20" s="68">
        <v>3</v>
      </c>
      <c r="E20" s="68">
        <v>1</v>
      </c>
      <c r="F20" s="68">
        <v>0</v>
      </c>
      <c r="G20" s="68">
        <v>16</v>
      </c>
      <c r="H20" s="68">
        <v>13</v>
      </c>
      <c r="I20" s="68">
        <v>2</v>
      </c>
      <c r="J20" s="68">
        <v>9</v>
      </c>
      <c r="K20" s="68">
        <v>8</v>
      </c>
      <c r="L20" s="68">
        <v>25</v>
      </c>
      <c r="M20" s="68">
        <v>4</v>
      </c>
      <c r="N20" s="9">
        <f t="shared" si="0"/>
        <v>0.43661971830985913</v>
      </c>
      <c r="O20" s="9">
        <f t="shared" si="1"/>
        <v>0.4823529411764706</v>
      </c>
      <c r="P20" s="9">
        <f t="shared" si="2"/>
        <v>0.5070422535211268</v>
      </c>
      <c r="Q20" s="10">
        <f t="shared" si="3"/>
        <v>0.9893951946975974</v>
      </c>
    </row>
    <row r="21" spans="1:17" ht="13.5" thickBot="1">
      <c r="A21" s="21" t="s">
        <v>17</v>
      </c>
      <c r="B21" s="22">
        <f>SUM(B4:B20)</f>
        <v>783</v>
      </c>
      <c r="C21" s="22">
        <f>SUM(C4:C20)</f>
        <v>289</v>
      </c>
      <c r="D21" s="22">
        <f>SUM(D4:D20)</f>
        <v>70</v>
      </c>
      <c r="E21" s="22">
        <f>SUM(E4:E20)</f>
        <v>10</v>
      </c>
      <c r="F21" s="22">
        <f>SUM(F4:F20)</f>
        <v>13</v>
      </c>
      <c r="G21" s="22">
        <f>SUM(G4:G20)</f>
        <v>253</v>
      </c>
      <c r="H21" s="22">
        <f>SUM(H4:H20)</f>
        <v>62</v>
      </c>
      <c r="I21" s="22">
        <f>SUM(I4:I20)</f>
        <v>25</v>
      </c>
      <c r="J21" s="22">
        <f>SUM(J4:J20)</f>
        <v>100</v>
      </c>
      <c r="K21" s="22">
        <f>SUM(K4:K20)</f>
        <v>117</v>
      </c>
      <c r="L21" s="22">
        <f>SUM(L4:L20)</f>
        <v>220</v>
      </c>
      <c r="M21" s="22">
        <f>SUM(M4:M20)</f>
        <v>29</v>
      </c>
      <c r="N21" s="23">
        <f t="shared" si="0"/>
        <v>0.36909323116219667</v>
      </c>
      <c r="O21" s="23">
        <f>(C21+I21+K21)/(B21+I21+K21+M21)</f>
        <v>0.45178197064989517</v>
      </c>
      <c r="P21" s="23">
        <f t="shared" si="2"/>
        <v>0.5338441890166028</v>
      </c>
      <c r="Q21" s="24">
        <f t="shared" si="3"/>
        <v>0.9856261596664979</v>
      </c>
    </row>
    <row r="22" spans="1:17" ht="12.75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ht="12.75">
      <c r="A23" s="40"/>
    </row>
    <row r="24" ht="12.75">
      <c r="A24" s="40"/>
    </row>
    <row r="25" ht="12.75">
      <c r="A25" s="40"/>
    </row>
    <row r="26" ht="12.75">
      <c r="A26" s="40"/>
    </row>
    <row r="27" ht="12.75">
      <c r="A27" s="40"/>
    </row>
    <row r="28" ht="12.75">
      <c r="A28" s="40"/>
    </row>
    <row r="29" ht="12.75">
      <c r="A29" s="40"/>
    </row>
    <row r="30" ht="12.75">
      <c r="A30" s="40"/>
    </row>
    <row r="31" ht="12.75">
      <c r="A31" s="40"/>
    </row>
    <row r="32" ht="12.75">
      <c r="A32" s="40"/>
    </row>
    <row r="33" ht="12.75">
      <c r="A33" s="40"/>
    </row>
    <row r="34" ht="12.75">
      <c r="A34" s="40"/>
    </row>
    <row r="35" ht="12.75">
      <c r="A35" s="40"/>
    </row>
    <row r="36" ht="12.75">
      <c r="A36" s="40"/>
    </row>
    <row r="37" ht="12.75">
      <c r="A37" s="40"/>
    </row>
    <row r="38" ht="12.75">
      <c r="A38" s="40"/>
    </row>
    <row r="39" ht="12.75">
      <c r="A39" s="40"/>
    </row>
    <row r="40" ht="12.75">
      <c r="A40" s="40"/>
    </row>
    <row r="41" ht="12.75">
      <c r="A41" s="40"/>
    </row>
    <row r="42" ht="12.75">
      <c r="A42" s="40"/>
    </row>
    <row r="43" ht="12.75">
      <c r="A43" s="40"/>
    </row>
    <row r="44" ht="12.75">
      <c r="A44" s="40"/>
    </row>
    <row r="45" ht="12.75">
      <c r="A45" s="40"/>
    </row>
    <row r="46" ht="12.75">
      <c r="A46" s="40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6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W36" sqref="W36"/>
    </sheetView>
  </sheetViews>
  <sheetFormatPr defaultColWidth="9.140625" defaultRowHeight="12.75"/>
  <cols>
    <col min="1" max="1" width="18.00390625" style="65" bestFit="1" customWidth="1"/>
    <col min="2" max="2" width="8.7109375" style="95" bestFit="1" customWidth="1"/>
    <col min="3" max="3" width="5.00390625" style="96" bestFit="1" customWidth="1"/>
    <col min="4" max="14" width="4.7109375" style="96" customWidth="1"/>
    <col min="15" max="18" width="6.7109375" style="96" customWidth="1"/>
    <col min="19" max="19" width="6.7109375" style="65" customWidth="1"/>
    <col min="20" max="16384" width="9.140625" style="65" customWidth="1"/>
  </cols>
  <sheetData>
    <row r="1" spans="1:19" s="94" customFormat="1" ht="18">
      <c r="A1" s="138" t="s">
        <v>44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93"/>
    </row>
    <row r="2" ht="13.5" thickBot="1"/>
    <row r="3" spans="1:19" ht="13.5" thickBot="1">
      <c r="A3" s="155" t="s">
        <v>0</v>
      </c>
      <c r="B3" s="156" t="s">
        <v>18</v>
      </c>
      <c r="C3" s="157" t="s">
        <v>2</v>
      </c>
      <c r="D3" s="157" t="s">
        <v>1</v>
      </c>
      <c r="E3" s="157" t="s">
        <v>6</v>
      </c>
      <c r="F3" s="157" t="s">
        <v>7</v>
      </c>
      <c r="G3" s="157" t="s">
        <v>8</v>
      </c>
      <c r="H3" s="157" t="s">
        <v>3</v>
      </c>
      <c r="I3" s="157" t="s">
        <v>10</v>
      </c>
      <c r="J3" s="157" t="s">
        <v>5</v>
      </c>
      <c r="K3" s="157" t="s">
        <v>9</v>
      </c>
      <c r="L3" s="157" t="s">
        <v>4</v>
      </c>
      <c r="M3" s="157" t="s">
        <v>11</v>
      </c>
      <c r="N3" s="157" t="s">
        <v>12</v>
      </c>
      <c r="O3" s="157" t="s">
        <v>13</v>
      </c>
      <c r="P3" s="157" t="s">
        <v>14</v>
      </c>
      <c r="Q3" s="157" t="s">
        <v>15</v>
      </c>
      <c r="R3" s="158" t="s">
        <v>16</v>
      </c>
      <c r="S3" s="101"/>
    </row>
    <row r="4" spans="1:19" ht="12.75">
      <c r="A4" s="102" t="s">
        <v>97</v>
      </c>
      <c r="B4" s="103" t="s">
        <v>108</v>
      </c>
      <c r="C4" s="104">
        <f>'2013'!B4</f>
        <v>0</v>
      </c>
      <c r="D4" s="104">
        <f>'2013'!C4</f>
        <v>0</v>
      </c>
      <c r="E4" s="104">
        <f>'2013'!D4</f>
        <v>0</v>
      </c>
      <c r="F4" s="104">
        <f>'2013'!E4</f>
        <v>0</v>
      </c>
      <c r="G4" s="104">
        <f>'2013'!F4</f>
        <v>0</v>
      </c>
      <c r="H4" s="104">
        <f>'2013'!G4</f>
        <v>17</v>
      </c>
      <c r="I4" s="104">
        <f>'2013'!H4</f>
        <v>8</v>
      </c>
      <c r="J4" s="104">
        <f>'2013'!I4</f>
        <v>0</v>
      </c>
      <c r="K4" s="104">
        <f>'2013'!J4</f>
        <v>0</v>
      </c>
      <c r="L4" s="104">
        <f>'2013'!K4</f>
        <v>0</v>
      </c>
      <c r="M4" s="104">
        <f>'2013'!L4</f>
        <v>0</v>
      </c>
      <c r="N4" s="104">
        <f>'2013'!M4</f>
        <v>0</v>
      </c>
      <c r="O4" s="105" t="e">
        <f>D4/C4</f>
        <v>#DIV/0!</v>
      </c>
      <c r="P4" s="105" t="e">
        <f>(D4+J4+L4)/(C4+J4+L4+N4)</f>
        <v>#DIV/0!</v>
      </c>
      <c r="Q4" s="105" t="e">
        <f>((D4-E4-F4-G4)+(E4*2)+(F4*3)+(G4*4))/C4</f>
        <v>#DIV/0!</v>
      </c>
      <c r="R4" s="106" t="e">
        <f>P4+Q4</f>
        <v>#DIV/0!</v>
      </c>
      <c r="S4" s="101"/>
    </row>
    <row r="5" spans="1:19" ht="12.75">
      <c r="A5" s="130" t="s">
        <v>135</v>
      </c>
      <c r="B5" s="112" t="s">
        <v>138</v>
      </c>
      <c r="C5" s="131">
        <f>'2016'!B4</f>
        <v>14</v>
      </c>
      <c r="D5" s="131">
        <f>'2016'!C4</f>
        <v>7</v>
      </c>
      <c r="E5" s="131">
        <f>'2016'!D4</f>
        <v>1</v>
      </c>
      <c r="F5" s="131">
        <f>'2016'!E4</f>
        <v>0</v>
      </c>
      <c r="G5" s="131">
        <f>'2016'!F4</f>
        <v>0</v>
      </c>
      <c r="H5" s="131">
        <f>'2016'!G4</f>
        <v>3</v>
      </c>
      <c r="I5" s="131">
        <f>'2016'!H4</f>
        <v>0</v>
      </c>
      <c r="J5" s="131">
        <f>'2016'!I4</f>
        <v>0</v>
      </c>
      <c r="K5" s="131">
        <f>'2016'!J4</f>
        <v>1</v>
      </c>
      <c r="L5" s="131">
        <f>'2016'!K4</f>
        <v>1</v>
      </c>
      <c r="M5" s="131">
        <f>'2016'!L4</f>
        <v>1</v>
      </c>
      <c r="N5" s="131">
        <f>'2016'!M4</f>
        <v>2</v>
      </c>
      <c r="O5" s="78">
        <f>D5/C5</f>
        <v>0.5</v>
      </c>
      <c r="P5" s="78">
        <f>(D5+J5+L5)/(C5+J5+L5+N5)</f>
        <v>0.47058823529411764</v>
      </c>
      <c r="Q5" s="78">
        <f>((D5-E5-F5-G5)+(E5*2)+(F5*3)+(G5*4))/C5</f>
        <v>0.5714285714285714</v>
      </c>
      <c r="R5" s="81">
        <f>P5+Q5</f>
        <v>1.042016806722689</v>
      </c>
      <c r="S5" s="101"/>
    </row>
    <row r="6" spans="1:18" ht="12.75">
      <c r="A6" s="37" t="s">
        <v>52</v>
      </c>
      <c r="B6" s="113" t="s">
        <v>42</v>
      </c>
      <c r="C6" s="64">
        <f>'2010'!B4</f>
        <v>21</v>
      </c>
      <c r="D6" s="64">
        <f>'2010'!C4</f>
        <v>4</v>
      </c>
      <c r="E6" s="64">
        <f>'2010'!D4</f>
        <v>2</v>
      </c>
      <c r="F6" s="64">
        <f>'2010'!E4</f>
        <v>0</v>
      </c>
      <c r="G6" s="64">
        <f>'2010'!F4</f>
        <v>0</v>
      </c>
      <c r="H6" s="64">
        <f>'2010'!G4</f>
        <v>5</v>
      </c>
      <c r="I6" s="64">
        <f>'2010'!H4</f>
        <v>0</v>
      </c>
      <c r="J6" s="64">
        <f>'2010'!I4</f>
        <v>0</v>
      </c>
      <c r="K6" s="64">
        <f>'2010'!J4</f>
        <v>4</v>
      </c>
      <c r="L6" s="64">
        <f>'2010'!K4</f>
        <v>2</v>
      </c>
      <c r="M6" s="64">
        <f>'2010'!L4</f>
        <v>2</v>
      </c>
      <c r="N6" s="64">
        <f>'2010'!M4</f>
        <v>0</v>
      </c>
      <c r="O6" s="78">
        <f aca="true" t="shared" si="0" ref="O6:O69">D6/C6</f>
        <v>0.19047619047619047</v>
      </c>
      <c r="P6" s="78">
        <f aca="true" t="shared" si="1" ref="P6:P77">(D6+J6+L6)/(C6+J6+L6+N6)</f>
        <v>0.2608695652173913</v>
      </c>
      <c r="Q6" s="78">
        <f aca="true" t="shared" si="2" ref="Q6:Q69">((D6-E6-F6-G6)+(E6*2)+(F6*3)+(G6*4))/C6</f>
        <v>0.2857142857142857</v>
      </c>
      <c r="R6" s="81">
        <f aca="true" t="shared" si="3" ref="R6:R69">P6+Q6</f>
        <v>0.5465838509316769</v>
      </c>
    </row>
    <row r="7" spans="1:18" ht="12.75">
      <c r="A7" s="37" t="s">
        <v>52</v>
      </c>
      <c r="B7" s="63" t="s">
        <v>89</v>
      </c>
      <c r="C7" s="64">
        <f>'2011'!B4</f>
        <v>23</v>
      </c>
      <c r="D7" s="64">
        <f>'2011'!C4</f>
        <v>7</v>
      </c>
      <c r="E7" s="64">
        <f>'2011'!D4</f>
        <v>2</v>
      </c>
      <c r="F7" s="64">
        <f>'2011'!E4</f>
        <v>0</v>
      </c>
      <c r="G7" s="64">
        <f>'2011'!F4</f>
        <v>0</v>
      </c>
      <c r="H7" s="64">
        <f>'2011'!G4</f>
        <v>7</v>
      </c>
      <c r="I7" s="64">
        <f>'2011'!H4</f>
        <v>0</v>
      </c>
      <c r="J7" s="64">
        <f>'2011'!I4</f>
        <v>2</v>
      </c>
      <c r="K7" s="64">
        <f>'2011'!J4</f>
        <v>2</v>
      </c>
      <c r="L7" s="64">
        <f>'2011'!K4</f>
        <v>7</v>
      </c>
      <c r="M7" s="64">
        <f>'2011'!L4</f>
        <v>7</v>
      </c>
      <c r="N7" s="64">
        <f>'2011'!M4</f>
        <v>0</v>
      </c>
      <c r="O7" s="78">
        <f t="shared" si="0"/>
        <v>0.30434782608695654</v>
      </c>
      <c r="P7" s="78">
        <f t="shared" si="1"/>
        <v>0.5</v>
      </c>
      <c r="Q7" s="78">
        <f t="shared" si="2"/>
        <v>0.391304347826087</v>
      </c>
      <c r="R7" s="81">
        <f t="shared" si="3"/>
        <v>0.8913043478260869</v>
      </c>
    </row>
    <row r="8" spans="1:18" ht="12.75">
      <c r="A8" s="37" t="s">
        <v>52</v>
      </c>
      <c r="B8" s="63" t="s">
        <v>90</v>
      </c>
      <c r="C8" s="64">
        <f>'2012'!B4</f>
        <v>36</v>
      </c>
      <c r="D8" s="64">
        <f>'2012'!C4</f>
        <v>14</v>
      </c>
      <c r="E8" s="64">
        <f>'2012'!D4</f>
        <v>1</v>
      </c>
      <c r="F8" s="64">
        <f>'2012'!E4</f>
        <v>0</v>
      </c>
      <c r="G8" s="64">
        <f>'2012'!F4</f>
        <v>1</v>
      </c>
      <c r="H8" s="64">
        <f>'2012'!G4</f>
        <v>9</v>
      </c>
      <c r="I8" s="64">
        <f>'2012'!H4</f>
        <v>1</v>
      </c>
      <c r="J8" s="64">
        <f>'2012'!I4</f>
        <v>0</v>
      </c>
      <c r="K8" s="64">
        <f>'2012'!J4</f>
        <v>9</v>
      </c>
      <c r="L8" s="64">
        <f>'2012'!K4</f>
        <v>6</v>
      </c>
      <c r="M8" s="64">
        <f>'2012'!L4</f>
        <v>7</v>
      </c>
      <c r="N8" s="64">
        <f>'2012'!M4</f>
        <v>0</v>
      </c>
      <c r="O8" s="78">
        <f t="shared" si="0"/>
        <v>0.3888888888888889</v>
      </c>
      <c r="P8" s="78">
        <f t="shared" si="1"/>
        <v>0.47619047619047616</v>
      </c>
      <c r="Q8" s="78">
        <f t="shared" si="2"/>
        <v>0.5</v>
      </c>
      <c r="R8" s="81">
        <f t="shared" si="3"/>
        <v>0.9761904761904762</v>
      </c>
    </row>
    <row r="9" spans="1:18" ht="12.75">
      <c r="A9" s="39" t="s">
        <v>98</v>
      </c>
      <c r="B9" s="63" t="s">
        <v>108</v>
      </c>
      <c r="C9" s="64">
        <f>'2013'!B5</f>
        <v>31</v>
      </c>
      <c r="D9" s="64">
        <f>'2013'!C5</f>
        <v>10</v>
      </c>
      <c r="E9" s="64">
        <f>'2013'!D5</f>
        <v>1</v>
      </c>
      <c r="F9" s="64">
        <f>'2013'!E5</f>
        <v>0</v>
      </c>
      <c r="G9" s="64">
        <f>'2013'!F5</f>
        <v>1</v>
      </c>
      <c r="H9" s="64">
        <f>'2013'!G5</f>
        <v>10</v>
      </c>
      <c r="I9" s="64">
        <f>'2013'!H5</f>
        <v>6</v>
      </c>
      <c r="J9" s="64">
        <f>'2013'!I5</f>
        <v>0</v>
      </c>
      <c r="K9" s="64">
        <f>'2013'!J5</f>
        <v>2</v>
      </c>
      <c r="L9" s="64">
        <f>'2013'!K5</f>
        <v>6</v>
      </c>
      <c r="M9" s="64">
        <f>'2013'!L5</f>
        <v>12</v>
      </c>
      <c r="N9" s="64">
        <f>'2013'!M5</f>
        <v>1</v>
      </c>
      <c r="O9" s="78">
        <f>D9/C9</f>
        <v>0.3225806451612903</v>
      </c>
      <c r="P9" s="78">
        <f t="shared" si="1"/>
        <v>0.42105263157894735</v>
      </c>
      <c r="Q9" s="78">
        <f>((D9-E9-F9-G9)+(E9*2)+(F9*3)+(G9*4))/C9</f>
        <v>0.45161290322580644</v>
      </c>
      <c r="R9" s="81">
        <f>P9+Q9</f>
        <v>0.8726655348047538</v>
      </c>
    </row>
    <row r="10" spans="1:18" ht="12.75">
      <c r="A10" s="39" t="s">
        <v>98</v>
      </c>
      <c r="B10" s="63" t="s">
        <v>116</v>
      </c>
      <c r="C10" s="64">
        <f>'2014'!B4</f>
        <v>51</v>
      </c>
      <c r="D10" s="64">
        <f>'2014'!C4</f>
        <v>15</v>
      </c>
      <c r="E10" s="64">
        <f>'2014'!D4</f>
        <v>5</v>
      </c>
      <c r="F10" s="64">
        <f>'2014'!E4</f>
        <v>0</v>
      </c>
      <c r="G10" s="64">
        <f>'2014'!F4</f>
        <v>0</v>
      </c>
      <c r="H10" s="64">
        <f>'2014'!G4</f>
        <v>19</v>
      </c>
      <c r="I10" s="64">
        <f>'2014'!H4</f>
        <v>6</v>
      </c>
      <c r="J10" s="59">
        <f>'2014'!I4</f>
        <v>5</v>
      </c>
      <c r="K10" s="64">
        <f>'2014'!J4</f>
        <v>3</v>
      </c>
      <c r="L10" s="64">
        <f>'2014'!K4</f>
        <v>6</v>
      </c>
      <c r="M10" s="64">
        <f>'2014'!L4</f>
        <v>12</v>
      </c>
      <c r="N10" s="64">
        <f>'2014'!M4</f>
        <v>1</v>
      </c>
      <c r="O10" s="78">
        <f>D10/C10</f>
        <v>0.29411764705882354</v>
      </c>
      <c r="P10" s="78">
        <f t="shared" si="1"/>
        <v>0.4126984126984127</v>
      </c>
      <c r="Q10" s="78">
        <f>((D10-E10-F10-G10)+(E10*2)+(F10*3)+(G10*4))/C10</f>
        <v>0.39215686274509803</v>
      </c>
      <c r="R10" s="81">
        <f>P10+Q10</f>
        <v>0.8048552754435108</v>
      </c>
    </row>
    <row r="11" spans="1:18" ht="12.75">
      <c r="A11" s="39" t="s">
        <v>98</v>
      </c>
      <c r="B11" s="63" t="s">
        <v>128</v>
      </c>
      <c r="C11" s="59">
        <f>'2015'!B4</f>
        <v>108</v>
      </c>
      <c r="D11" s="59">
        <f>'2015'!C4</f>
        <v>40</v>
      </c>
      <c r="E11" s="64">
        <f>'2015'!D4</f>
        <v>9</v>
      </c>
      <c r="F11" s="64">
        <f>'2015'!E4</f>
        <v>0</v>
      </c>
      <c r="G11" s="64">
        <f>'2015'!F4</f>
        <v>2</v>
      </c>
      <c r="H11" s="64">
        <f>'2015'!G4</f>
        <v>31</v>
      </c>
      <c r="I11" s="64">
        <f>'2015'!H4</f>
        <v>9</v>
      </c>
      <c r="J11" s="64">
        <f>'2015'!I4</f>
        <v>3</v>
      </c>
      <c r="K11" s="64">
        <f>'2015'!J4</f>
        <v>6</v>
      </c>
      <c r="L11" s="64">
        <f>'2015'!K4</f>
        <v>12</v>
      </c>
      <c r="M11" s="59">
        <f>'2015'!L4</f>
        <v>28</v>
      </c>
      <c r="N11" s="59">
        <f>'2015'!M4</f>
        <v>6</v>
      </c>
      <c r="O11" s="78">
        <f>D11/C11</f>
        <v>0.37037037037037035</v>
      </c>
      <c r="P11" s="78">
        <f t="shared" si="1"/>
        <v>0.4263565891472868</v>
      </c>
      <c r="Q11" s="78">
        <f>((D11-E11-F11-G11)+(E11*2)+(F11*3)+(G11*4))/C11</f>
        <v>0.5092592592592593</v>
      </c>
      <c r="R11" s="81">
        <f>P11+Q11</f>
        <v>0.9356158484065461</v>
      </c>
    </row>
    <row r="12" spans="1:18" ht="12.75">
      <c r="A12" s="39" t="s">
        <v>98</v>
      </c>
      <c r="B12" s="63" t="s">
        <v>138</v>
      </c>
      <c r="C12" s="64">
        <f>'2016'!B5</f>
        <v>79</v>
      </c>
      <c r="D12" s="64">
        <f>'2016'!C5</f>
        <v>32</v>
      </c>
      <c r="E12" s="59">
        <f>'2016'!D5</f>
        <v>11</v>
      </c>
      <c r="F12" s="64">
        <f>'2016'!E5</f>
        <v>0</v>
      </c>
      <c r="G12" s="64">
        <f>'2016'!F5</f>
        <v>1</v>
      </c>
      <c r="H12" s="64">
        <f>'2016'!G5</f>
        <v>33</v>
      </c>
      <c r="I12" s="64">
        <f>'2016'!H5</f>
        <v>8</v>
      </c>
      <c r="J12" s="59">
        <f>'2016'!I5</f>
        <v>5</v>
      </c>
      <c r="K12" s="64">
        <f>'2016'!J5</f>
        <v>6</v>
      </c>
      <c r="L12" s="64">
        <f>'2016'!K5</f>
        <v>10</v>
      </c>
      <c r="M12" s="64">
        <f>'2016'!L5</f>
        <v>17</v>
      </c>
      <c r="N12" s="59">
        <f>'2016'!M5</f>
        <v>6</v>
      </c>
      <c r="O12" s="78">
        <f>D12/C12</f>
        <v>0.4050632911392405</v>
      </c>
      <c r="P12" s="78">
        <f>(D12+J12+L12)/(C12+J12+L12+N12)</f>
        <v>0.47</v>
      </c>
      <c r="Q12" s="78">
        <f>((D12-E12-F12-G12)+(E12*2)+(F12*3)+(G12*4))/C12</f>
        <v>0.5822784810126582</v>
      </c>
      <c r="R12" s="81">
        <f>P12+Q12</f>
        <v>1.0522784810126582</v>
      </c>
    </row>
    <row r="13" spans="1:18" ht="12.75">
      <c r="A13" s="39" t="s">
        <v>112</v>
      </c>
      <c r="B13" s="63" t="s">
        <v>116</v>
      </c>
      <c r="C13" s="64">
        <f>'2014'!B5</f>
        <v>14</v>
      </c>
      <c r="D13" s="64">
        <f>'2014'!C5</f>
        <v>3</v>
      </c>
      <c r="E13" s="64">
        <f>'2014'!D5</f>
        <v>1</v>
      </c>
      <c r="F13" s="64">
        <f>'2014'!E5</f>
        <v>0</v>
      </c>
      <c r="G13" s="64">
        <f>'2014'!F5</f>
        <v>0</v>
      </c>
      <c r="H13" s="64">
        <f>'2014'!G5</f>
        <v>3</v>
      </c>
      <c r="I13" s="64">
        <f>'2014'!H5</f>
        <v>0</v>
      </c>
      <c r="J13" s="64">
        <f>'2014'!I5</f>
        <v>0</v>
      </c>
      <c r="K13" s="64">
        <f>'2014'!J5</f>
        <v>1</v>
      </c>
      <c r="L13" s="64">
        <f>'2014'!K5</f>
        <v>3</v>
      </c>
      <c r="M13" s="64">
        <f>'2014'!L5</f>
        <v>0</v>
      </c>
      <c r="N13" s="64">
        <f>'2014'!M5</f>
        <v>0</v>
      </c>
      <c r="O13" s="78">
        <f>D13/C13</f>
        <v>0.21428571428571427</v>
      </c>
      <c r="P13" s="78">
        <f t="shared" si="1"/>
        <v>0.35294117647058826</v>
      </c>
      <c r="Q13" s="78">
        <f>((D13-E13-F13-G13)+(E13*2)+(F13*3)+(G13*4))/C13</f>
        <v>0.2857142857142857</v>
      </c>
      <c r="R13" s="81">
        <f>P13+Q13</f>
        <v>0.6386554621848739</v>
      </c>
    </row>
    <row r="14" spans="1:18" ht="12.75">
      <c r="A14" s="39" t="s">
        <v>112</v>
      </c>
      <c r="B14" s="63" t="s">
        <v>128</v>
      </c>
      <c r="C14" s="64">
        <f>'2015'!B5</f>
        <v>33</v>
      </c>
      <c r="D14" s="64">
        <f>'2015'!C5</f>
        <v>9</v>
      </c>
      <c r="E14" s="64">
        <f>'2015'!D5</f>
        <v>2</v>
      </c>
      <c r="F14" s="64">
        <f>'2015'!E5</f>
        <v>0</v>
      </c>
      <c r="G14" s="64">
        <f>'2015'!F5</f>
        <v>0</v>
      </c>
      <c r="H14" s="64">
        <f>'2015'!G5</f>
        <v>10</v>
      </c>
      <c r="I14" s="64">
        <f>'2015'!H5</f>
        <v>0</v>
      </c>
      <c r="J14" s="64">
        <f>'2015'!I5</f>
        <v>0</v>
      </c>
      <c r="K14" s="64">
        <f>'2015'!J5</f>
        <v>4</v>
      </c>
      <c r="L14" s="64">
        <f>'2015'!K5</f>
        <v>11</v>
      </c>
      <c r="M14" s="64">
        <f>'2015'!L5</f>
        <v>8</v>
      </c>
      <c r="N14" s="64">
        <f>'2015'!M5</f>
        <v>4</v>
      </c>
      <c r="O14" s="78">
        <f>D14/C14</f>
        <v>0.2727272727272727</v>
      </c>
      <c r="P14" s="78">
        <f t="shared" si="1"/>
        <v>0.4166666666666667</v>
      </c>
      <c r="Q14" s="78">
        <f>((D14-E14-F14-G14)+(E14*2)+(F14*3)+(G14*4))/C14</f>
        <v>0.3333333333333333</v>
      </c>
      <c r="R14" s="81">
        <f>P14+Q14</f>
        <v>0.75</v>
      </c>
    </row>
    <row r="15" spans="1:18" ht="12.75">
      <c r="A15" s="39" t="s">
        <v>112</v>
      </c>
      <c r="B15" s="63" t="s">
        <v>138</v>
      </c>
      <c r="C15" s="64">
        <f>'2016'!B6</f>
        <v>60</v>
      </c>
      <c r="D15" s="64">
        <f>'2016'!C6</f>
        <v>19</v>
      </c>
      <c r="E15" s="64">
        <f>'2016'!D6</f>
        <v>3</v>
      </c>
      <c r="F15" s="64">
        <f>'2016'!E6</f>
        <v>0</v>
      </c>
      <c r="G15" s="64">
        <f>'2016'!F6</f>
        <v>1</v>
      </c>
      <c r="H15" s="64">
        <f>'2016'!G6</f>
        <v>12</v>
      </c>
      <c r="I15" s="64">
        <f>'2016'!H6</f>
        <v>1</v>
      </c>
      <c r="J15" s="64">
        <f>'2016'!I6</f>
        <v>2</v>
      </c>
      <c r="K15" s="64">
        <f>'2016'!J6</f>
        <v>8</v>
      </c>
      <c r="L15" s="64">
        <f>'2016'!K6</f>
        <v>6</v>
      </c>
      <c r="M15" s="64">
        <f>'2016'!L6</f>
        <v>21</v>
      </c>
      <c r="N15" s="64">
        <f>'2016'!M6</f>
        <v>3</v>
      </c>
      <c r="O15" s="78">
        <f>D15/C15</f>
        <v>0.31666666666666665</v>
      </c>
      <c r="P15" s="78">
        <f>(D15+J15+L15)/(C15+J15+L15+N15)</f>
        <v>0.38028169014084506</v>
      </c>
      <c r="Q15" s="78">
        <f>((D15-E15-F15-G15)+(E15*2)+(F15*3)+(G15*4))/C15</f>
        <v>0.4166666666666667</v>
      </c>
      <c r="R15" s="81">
        <f>P15+Q15</f>
        <v>0.7969483568075117</v>
      </c>
    </row>
    <row r="16" spans="1:18" ht="12.75">
      <c r="A16" s="37" t="s">
        <v>68</v>
      </c>
      <c r="B16" s="113" t="s">
        <v>19</v>
      </c>
      <c r="C16" s="64">
        <f>'2009'!B4</f>
        <v>3</v>
      </c>
      <c r="D16" s="64">
        <f>'2009'!C4</f>
        <v>2</v>
      </c>
      <c r="E16" s="64">
        <f>'2009'!D4</f>
        <v>0</v>
      </c>
      <c r="F16" s="64">
        <f>'2009'!E4</f>
        <v>0</v>
      </c>
      <c r="G16" s="64">
        <f>'2009'!F4</f>
        <v>0</v>
      </c>
      <c r="H16" s="64">
        <f>'2009'!G4</f>
        <v>0</v>
      </c>
      <c r="I16" s="64">
        <f>'2009'!H4</f>
        <v>0</v>
      </c>
      <c r="J16" s="64">
        <f>'2009'!I4</f>
        <v>0</v>
      </c>
      <c r="K16" s="64">
        <f>'2009'!J4</f>
        <v>0</v>
      </c>
      <c r="L16" s="64">
        <f>'2009'!K4</f>
        <v>0</v>
      </c>
      <c r="M16" s="64">
        <f>'2009'!L4</f>
        <v>0</v>
      </c>
      <c r="N16" s="64">
        <f>'2009'!M4</f>
        <v>0</v>
      </c>
      <c r="O16" s="78">
        <f t="shared" si="0"/>
        <v>0.6666666666666666</v>
      </c>
      <c r="P16" s="78">
        <f t="shared" si="1"/>
        <v>0.6666666666666666</v>
      </c>
      <c r="Q16" s="78">
        <f t="shared" si="2"/>
        <v>0.6666666666666666</v>
      </c>
      <c r="R16" s="81">
        <f t="shared" si="3"/>
        <v>1.3333333333333333</v>
      </c>
    </row>
    <row r="17" spans="1:18" ht="12.75">
      <c r="A17" s="39" t="s">
        <v>113</v>
      </c>
      <c r="B17" s="63" t="s">
        <v>116</v>
      </c>
      <c r="C17" s="64">
        <f>'2014'!B6</f>
        <v>11</v>
      </c>
      <c r="D17" s="64">
        <f>'2014'!C6</f>
        <v>5</v>
      </c>
      <c r="E17" s="64">
        <f>'2014'!D6</f>
        <v>0</v>
      </c>
      <c r="F17" s="64">
        <f>'2014'!E6</f>
        <v>0</v>
      </c>
      <c r="G17" s="64">
        <f>'2014'!F6</f>
        <v>0</v>
      </c>
      <c r="H17" s="64">
        <f>'2014'!G6</f>
        <v>2</v>
      </c>
      <c r="I17" s="64">
        <f>'2014'!H6</f>
        <v>1</v>
      </c>
      <c r="J17" s="64">
        <f>'2014'!I6</f>
        <v>0</v>
      </c>
      <c r="K17" s="64">
        <f>'2014'!J6</f>
        <v>3</v>
      </c>
      <c r="L17" s="64">
        <f>'2014'!K6</f>
        <v>4</v>
      </c>
      <c r="M17" s="64">
        <f>'2014'!L6</f>
        <v>1</v>
      </c>
      <c r="N17" s="64">
        <f>'2014'!M6</f>
        <v>1</v>
      </c>
      <c r="O17" s="78">
        <f>D17/C17</f>
        <v>0.45454545454545453</v>
      </c>
      <c r="P17" s="78">
        <f t="shared" si="1"/>
        <v>0.5625</v>
      </c>
      <c r="Q17" s="78">
        <f>((D17-E17-F17-G17)+(E17*2)+(F17*3)+(G17*4))/C17</f>
        <v>0.45454545454545453</v>
      </c>
      <c r="R17" s="81">
        <f>P17+Q17</f>
        <v>1.0170454545454546</v>
      </c>
    </row>
    <row r="18" spans="1:18" ht="12.75">
      <c r="A18" s="39" t="s">
        <v>113</v>
      </c>
      <c r="B18" s="63" t="s">
        <v>128</v>
      </c>
      <c r="C18" s="64">
        <f>'2015'!B6</f>
        <v>76</v>
      </c>
      <c r="D18" s="64">
        <f>'2015'!C6</f>
        <v>25</v>
      </c>
      <c r="E18" s="64">
        <f>'2015'!D6</f>
        <v>1</v>
      </c>
      <c r="F18" s="64">
        <f>'2015'!E6</f>
        <v>0</v>
      </c>
      <c r="G18" s="64">
        <f>'2015'!F6</f>
        <v>2</v>
      </c>
      <c r="H18" s="64">
        <f>'2015'!G6</f>
        <v>15</v>
      </c>
      <c r="I18" s="64">
        <f>'2015'!H6</f>
        <v>1</v>
      </c>
      <c r="J18" s="64">
        <f>'2015'!I6</f>
        <v>1</v>
      </c>
      <c r="K18" s="64">
        <f>'2015'!J6</f>
        <v>13</v>
      </c>
      <c r="L18" s="59">
        <f>'2015'!K6</f>
        <v>20</v>
      </c>
      <c r="M18" s="64">
        <f>'2015'!L6</f>
        <v>22</v>
      </c>
      <c r="N18" s="64">
        <f>'2015'!M6</f>
        <v>2</v>
      </c>
      <c r="O18" s="78">
        <f>D18/C18</f>
        <v>0.32894736842105265</v>
      </c>
      <c r="P18" s="78">
        <f t="shared" si="1"/>
        <v>0.46464646464646464</v>
      </c>
      <c r="Q18" s="78">
        <f>((D18-E18-F18-G18)+(E18*2)+(F18*3)+(G18*4))/C18</f>
        <v>0.42105263157894735</v>
      </c>
      <c r="R18" s="81">
        <f>P18+Q18</f>
        <v>0.885699096225412</v>
      </c>
    </row>
    <row r="19" spans="1:18" ht="12.75">
      <c r="A19" s="39" t="s">
        <v>113</v>
      </c>
      <c r="B19" s="63" t="s">
        <v>138</v>
      </c>
      <c r="C19" s="64">
        <f>'2016'!B7</f>
        <v>59</v>
      </c>
      <c r="D19" s="64">
        <f>'2016'!C7</f>
        <v>16</v>
      </c>
      <c r="E19" s="64">
        <f>'2016'!D7</f>
        <v>4</v>
      </c>
      <c r="F19" s="64">
        <f>'2016'!E7</f>
        <v>0</v>
      </c>
      <c r="G19" s="64">
        <f>'2016'!F7</f>
        <v>1</v>
      </c>
      <c r="H19" s="64">
        <f>'2016'!G7</f>
        <v>17</v>
      </c>
      <c r="I19" s="64">
        <f>'2016'!H7</f>
        <v>1</v>
      </c>
      <c r="J19" s="64">
        <f>'2016'!I7</f>
        <v>1</v>
      </c>
      <c r="K19" s="59">
        <f>'2016'!J7</f>
        <v>16</v>
      </c>
      <c r="L19" s="64">
        <f>'2016'!K7</f>
        <v>13</v>
      </c>
      <c r="M19" s="64">
        <f>'2016'!L7</f>
        <v>23</v>
      </c>
      <c r="N19" s="64">
        <f>'2016'!M7</f>
        <v>2</v>
      </c>
      <c r="O19" s="78">
        <f>D19/C19</f>
        <v>0.2711864406779661</v>
      </c>
      <c r="P19" s="78">
        <f>(D19+J19+L19)/(C19+J19+L19+N19)</f>
        <v>0.4</v>
      </c>
      <c r="Q19" s="78">
        <f>((D19-E19-F19-G19)+(E19*2)+(F19*3)+(G19*4))/C19</f>
        <v>0.3898305084745763</v>
      </c>
      <c r="R19" s="81">
        <f>P19+Q19</f>
        <v>0.7898305084745763</v>
      </c>
    </row>
    <row r="20" spans="1:18" ht="12.75">
      <c r="A20" s="37" t="s">
        <v>54</v>
      </c>
      <c r="B20" s="63" t="s">
        <v>19</v>
      </c>
      <c r="C20" s="64">
        <f>'2009'!B5</f>
        <v>2</v>
      </c>
      <c r="D20" s="64">
        <f>'2009'!C5</f>
        <v>0</v>
      </c>
      <c r="E20" s="64">
        <f>'2009'!D5</f>
        <v>0</v>
      </c>
      <c r="F20" s="64">
        <f>'2009'!E5</f>
        <v>0</v>
      </c>
      <c r="G20" s="64">
        <f>'2009'!F5</f>
        <v>0</v>
      </c>
      <c r="H20" s="64">
        <f>'2009'!G5</f>
        <v>0</v>
      </c>
      <c r="I20" s="64">
        <f>'2009'!H5</f>
        <v>0</v>
      </c>
      <c r="J20" s="64">
        <f>'2009'!I5</f>
        <v>0</v>
      </c>
      <c r="K20" s="64">
        <f>'2009'!J5</f>
        <v>1</v>
      </c>
      <c r="L20" s="64">
        <f>'2009'!K5</f>
        <v>0</v>
      </c>
      <c r="M20" s="64">
        <f>'2009'!L5</f>
        <v>1</v>
      </c>
      <c r="N20" s="64">
        <f>'2009'!M5</f>
        <v>1</v>
      </c>
      <c r="O20" s="78">
        <f t="shared" si="0"/>
        <v>0</v>
      </c>
      <c r="P20" s="78">
        <f t="shared" si="1"/>
        <v>0</v>
      </c>
      <c r="Q20" s="78">
        <f t="shared" si="2"/>
        <v>0</v>
      </c>
      <c r="R20" s="81">
        <f t="shared" si="3"/>
        <v>0</v>
      </c>
    </row>
    <row r="21" spans="1:18" ht="12.75">
      <c r="A21" s="37" t="s">
        <v>54</v>
      </c>
      <c r="B21" s="63" t="s">
        <v>42</v>
      </c>
      <c r="C21" s="64">
        <f>'2010'!B5</f>
        <v>18</v>
      </c>
      <c r="D21" s="64">
        <f>'2010'!C5</f>
        <v>4</v>
      </c>
      <c r="E21" s="64">
        <f>'2010'!D5</f>
        <v>0</v>
      </c>
      <c r="F21" s="64">
        <f>'2010'!E5</f>
        <v>0</v>
      </c>
      <c r="G21" s="64">
        <f>'2010'!F5</f>
        <v>0</v>
      </c>
      <c r="H21" s="64">
        <f>'2010'!G5</f>
        <v>4</v>
      </c>
      <c r="I21" s="64">
        <f>'2010'!H5</f>
        <v>0</v>
      </c>
      <c r="J21" s="64">
        <f>'2010'!I5</f>
        <v>1</v>
      </c>
      <c r="K21" s="64">
        <f>'2010'!J5</f>
        <v>4</v>
      </c>
      <c r="L21" s="64">
        <f>'2010'!K5</f>
        <v>3</v>
      </c>
      <c r="M21" s="64">
        <f>'2010'!L5</f>
        <v>0</v>
      </c>
      <c r="N21" s="64">
        <f>'2010'!M5</f>
        <v>0</v>
      </c>
      <c r="O21" s="78">
        <f t="shared" si="0"/>
        <v>0.2222222222222222</v>
      </c>
      <c r="P21" s="78">
        <f t="shared" si="1"/>
        <v>0.36363636363636365</v>
      </c>
      <c r="Q21" s="78">
        <f t="shared" si="2"/>
        <v>0.2222222222222222</v>
      </c>
      <c r="R21" s="81">
        <f t="shared" si="3"/>
        <v>0.5858585858585859</v>
      </c>
    </row>
    <row r="22" spans="1:18" ht="12.75">
      <c r="A22" s="37" t="s">
        <v>54</v>
      </c>
      <c r="B22" s="63" t="s">
        <v>89</v>
      </c>
      <c r="C22" s="64">
        <f>'2011'!B5</f>
        <v>38</v>
      </c>
      <c r="D22" s="64">
        <f>'2011'!C5</f>
        <v>16</v>
      </c>
      <c r="E22" s="64">
        <f>'2011'!D5</f>
        <v>1</v>
      </c>
      <c r="F22" s="64">
        <f>'2011'!E5</f>
        <v>0</v>
      </c>
      <c r="G22" s="64">
        <f>'2011'!F5</f>
        <v>0</v>
      </c>
      <c r="H22" s="64">
        <f>'2011'!G5</f>
        <v>11</v>
      </c>
      <c r="I22" s="64">
        <f>'2011'!H5</f>
        <v>8</v>
      </c>
      <c r="J22" s="64">
        <f>'2011'!I5</f>
        <v>2</v>
      </c>
      <c r="K22" s="64">
        <f>'2011'!J5</f>
        <v>4</v>
      </c>
      <c r="L22" s="64">
        <f>'2011'!K5</f>
        <v>7</v>
      </c>
      <c r="M22" s="64">
        <f>'2011'!L5</f>
        <v>15</v>
      </c>
      <c r="N22" s="64">
        <f>'2011'!M5</f>
        <v>1</v>
      </c>
      <c r="O22" s="78">
        <f t="shared" si="0"/>
        <v>0.42105263157894735</v>
      </c>
      <c r="P22" s="78">
        <f t="shared" si="1"/>
        <v>0.5208333333333334</v>
      </c>
      <c r="Q22" s="78">
        <f t="shared" si="2"/>
        <v>0.4473684210526316</v>
      </c>
      <c r="R22" s="81">
        <f t="shared" si="3"/>
        <v>0.9682017543859649</v>
      </c>
    </row>
    <row r="23" spans="1:18" ht="12.75">
      <c r="A23" s="39" t="s">
        <v>51</v>
      </c>
      <c r="B23" s="63" t="s">
        <v>19</v>
      </c>
      <c r="C23" s="64">
        <f>'2009'!B6</f>
        <v>7</v>
      </c>
      <c r="D23" s="64">
        <f>'2009'!C6</f>
        <v>1</v>
      </c>
      <c r="E23" s="64">
        <f>'2009'!D6</f>
        <v>0</v>
      </c>
      <c r="F23" s="64">
        <f>'2009'!E6</f>
        <v>0</v>
      </c>
      <c r="G23" s="64">
        <f>'2009'!F6</f>
        <v>0</v>
      </c>
      <c r="H23" s="64">
        <f>'2009'!G6</f>
        <v>2</v>
      </c>
      <c r="I23" s="64">
        <f>'2009'!H6</f>
        <v>0</v>
      </c>
      <c r="J23" s="64">
        <f>'2009'!I6</f>
        <v>0</v>
      </c>
      <c r="K23" s="64">
        <f>'2009'!J6</f>
        <v>3</v>
      </c>
      <c r="L23" s="64">
        <f>'2009'!K6</f>
        <v>1</v>
      </c>
      <c r="M23" s="64">
        <f>'2009'!L6</f>
        <v>2</v>
      </c>
      <c r="N23" s="64">
        <f>'2009'!M6</f>
        <v>1</v>
      </c>
      <c r="O23" s="78">
        <f t="shared" si="0"/>
        <v>0.14285714285714285</v>
      </c>
      <c r="P23" s="78">
        <f t="shared" si="1"/>
        <v>0.2222222222222222</v>
      </c>
      <c r="Q23" s="78">
        <f t="shared" si="2"/>
        <v>0.14285714285714285</v>
      </c>
      <c r="R23" s="81">
        <f t="shared" si="3"/>
        <v>0.36507936507936506</v>
      </c>
    </row>
    <row r="24" spans="1:18" ht="12.75">
      <c r="A24" s="39" t="s">
        <v>51</v>
      </c>
      <c r="B24" s="63" t="s">
        <v>42</v>
      </c>
      <c r="C24" s="64">
        <f>'2009'!B6+'2010'!B6</f>
        <v>47</v>
      </c>
      <c r="D24" s="64">
        <f>'2009'!C6+'2010'!C6</f>
        <v>15</v>
      </c>
      <c r="E24" s="64">
        <f>'2009'!D6+'2010'!D6</f>
        <v>6</v>
      </c>
      <c r="F24" s="64">
        <f>'2009'!E6+'2010'!E6</f>
        <v>0</v>
      </c>
      <c r="G24" s="64">
        <f>'2009'!F6+'2010'!F6</f>
        <v>0</v>
      </c>
      <c r="H24" s="64">
        <f>'2009'!G6+'2010'!G6</f>
        <v>10</v>
      </c>
      <c r="I24" s="64">
        <f>'2009'!H6+'2010'!H6</f>
        <v>2</v>
      </c>
      <c r="J24" s="64">
        <f>'2009'!I6+'2010'!I6</f>
        <v>4</v>
      </c>
      <c r="K24" s="64">
        <f>'2009'!J6+'2010'!J6</f>
        <v>5</v>
      </c>
      <c r="L24" s="64">
        <f>'2009'!K6+'2010'!K6</f>
        <v>2</v>
      </c>
      <c r="M24" s="64">
        <f>'2009'!L6+'2010'!L6</f>
        <v>8</v>
      </c>
      <c r="N24" s="64">
        <f>'2009'!M6+'2010'!M6</f>
        <v>2</v>
      </c>
      <c r="O24" s="78">
        <f t="shared" si="0"/>
        <v>0.3191489361702128</v>
      </c>
      <c r="P24" s="78">
        <f t="shared" si="1"/>
        <v>0.38181818181818183</v>
      </c>
      <c r="Q24" s="78">
        <f t="shared" si="2"/>
        <v>0.44680851063829785</v>
      </c>
      <c r="R24" s="81">
        <f t="shared" si="3"/>
        <v>0.8286266924564797</v>
      </c>
    </row>
    <row r="25" spans="1:18" ht="12.75">
      <c r="A25" s="39" t="s">
        <v>51</v>
      </c>
      <c r="B25" s="63" t="s">
        <v>89</v>
      </c>
      <c r="C25" s="64">
        <f>'2011'!B6</f>
        <v>64</v>
      </c>
      <c r="D25" s="64">
        <f>'2011'!C6</f>
        <v>12</v>
      </c>
      <c r="E25" s="64">
        <f>'2011'!D6</f>
        <v>3</v>
      </c>
      <c r="F25" s="64">
        <f>'2011'!E6</f>
        <v>1</v>
      </c>
      <c r="G25" s="64">
        <f>'2011'!F6</f>
        <v>1</v>
      </c>
      <c r="H25" s="64">
        <f>'2011'!G6</f>
        <v>16</v>
      </c>
      <c r="I25" s="64">
        <f>'2011'!H6</f>
        <v>2</v>
      </c>
      <c r="J25" s="64">
        <f>'2011'!I6</f>
        <v>2</v>
      </c>
      <c r="K25" s="64">
        <f>'2011'!J6</f>
        <v>11</v>
      </c>
      <c r="L25" s="64">
        <f>'2011'!K6</f>
        <v>5</v>
      </c>
      <c r="M25" s="64">
        <f>'2011'!L6</f>
        <v>19</v>
      </c>
      <c r="N25" s="64">
        <f>'2011'!M6</f>
        <v>2</v>
      </c>
      <c r="O25" s="78">
        <f t="shared" si="0"/>
        <v>0.1875</v>
      </c>
      <c r="P25" s="78">
        <f t="shared" si="1"/>
        <v>0.2602739726027397</v>
      </c>
      <c r="Q25" s="78">
        <f t="shared" si="2"/>
        <v>0.3125</v>
      </c>
      <c r="R25" s="81">
        <f t="shared" si="3"/>
        <v>0.5727739726027397</v>
      </c>
    </row>
    <row r="26" spans="1:18" ht="12.75">
      <c r="A26" s="39" t="s">
        <v>51</v>
      </c>
      <c r="B26" s="63" t="s">
        <v>90</v>
      </c>
      <c r="C26" s="64">
        <f>'2012'!B5</f>
        <v>66</v>
      </c>
      <c r="D26" s="64">
        <f>'2012'!C5</f>
        <v>31</v>
      </c>
      <c r="E26" s="64">
        <f>'2012'!D5</f>
        <v>9</v>
      </c>
      <c r="F26" s="64">
        <f>'2012'!E5</f>
        <v>1</v>
      </c>
      <c r="G26" s="64">
        <f>'2012'!F5</f>
        <v>2</v>
      </c>
      <c r="H26" s="64">
        <f>'2012'!G5</f>
        <v>27</v>
      </c>
      <c r="I26" s="64">
        <f>'2012'!H5</f>
        <v>4</v>
      </c>
      <c r="J26" s="64">
        <f>'2012'!I5</f>
        <v>4</v>
      </c>
      <c r="K26" s="64">
        <f>'2012'!J5</f>
        <v>4</v>
      </c>
      <c r="L26" s="64">
        <f>'2012'!K5</f>
        <v>14</v>
      </c>
      <c r="M26" s="64">
        <f>'2012'!L5</f>
        <v>27</v>
      </c>
      <c r="N26" s="64">
        <f>'2012'!M5</f>
        <v>2</v>
      </c>
      <c r="O26" s="60">
        <f t="shared" si="0"/>
        <v>0.4696969696969697</v>
      </c>
      <c r="P26" s="60">
        <f t="shared" si="1"/>
        <v>0.5697674418604651</v>
      </c>
      <c r="Q26" s="60">
        <f t="shared" si="2"/>
        <v>0.7272727272727273</v>
      </c>
      <c r="R26" s="81">
        <f t="shared" si="3"/>
        <v>1.2970401691331923</v>
      </c>
    </row>
    <row r="27" spans="1:18" ht="12.75">
      <c r="A27" s="39" t="s">
        <v>99</v>
      </c>
      <c r="B27" s="63" t="s">
        <v>108</v>
      </c>
      <c r="C27" s="64">
        <f>'2013'!B6</f>
        <v>26</v>
      </c>
      <c r="D27" s="64">
        <f>'2013'!C6</f>
        <v>12</v>
      </c>
      <c r="E27" s="64">
        <f>'2013'!D6</f>
        <v>2</v>
      </c>
      <c r="F27" s="64">
        <f>'2013'!E6</f>
        <v>0</v>
      </c>
      <c r="G27" s="64">
        <f>'2013'!F6</f>
        <v>0</v>
      </c>
      <c r="H27" s="64">
        <f>'2013'!G6</f>
        <v>6</v>
      </c>
      <c r="I27" s="64">
        <f>'2013'!H6</f>
        <v>0</v>
      </c>
      <c r="J27" s="64">
        <f>'2013'!I6</f>
        <v>0</v>
      </c>
      <c r="K27" s="64">
        <f>'2013'!J6</f>
        <v>4</v>
      </c>
      <c r="L27" s="64">
        <f>'2013'!K6</f>
        <v>9</v>
      </c>
      <c r="M27" s="64">
        <f>'2013'!L6</f>
        <v>8</v>
      </c>
      <c r="N27" s="64">
        <f>'2013'!M6</f>
        <v>0</v>
      </c>
      <c r="O27" s="60">
        <f>D27/C27</f>
        <v>0.46153846153846156</v>
      </c>
      <c r="P27" s="60">
        <f t="shared" si="1"/>
        <v>0.6</v>
      </c>
      <c r="Q27" s="78">
        <f>((D27-E27-F27-G27)+(E27*2)+(F27*3)+(G27*4))/C27</f>
        <v>0.5384615384615384</v>
      </c>
      <c r="R27" s="81">
        <f>P27+Q27</f>
        <v>1.1384615384615384</v>
      </c>
    </row>
    <row r="28" spans="1:18" ht="12.75">
      <c r="A28" s="39" t="s">
        <v>99</v>
      </c>
      <c r="B28" s="63" t="s">
        <v>116</v>
      </c>
      <c r="C28" s="64">
        <f>'2014'!B7</f>
        <v>40</v>
      </c>
      <c r="D28" s="64">
        <f>'2014'!C7</f>
        <v>10</v>
      </c>
      <c r="E28" s="64">
        <f>'2014'!D7</f>
        <v>1</v>
      </c>
      <c r="F28" s="64">
        <f>'2014'!E7</f>
        <v>0</v>
      </c>
      <c r="G28" s="64">
        <f>'2014'!F7</f>
        <v>0</v>
      </c>
      <c r="H28" s="64">
        <f>'2014'!G7</f>
        <v>6</v>
      </c>
      <c r="I28" s="64">
        <f>'2014'!H7</f>
        <v>1</v>
      </c>
      <c r="J28" s="64">
        <f>'2014'!I7</f>
        <v>0</v>
      </c>
      <c r="K28" s="64">
        <f>'2014'!J7</f>
        <v>4</v>
      </c>
      <c r="L28" s="64">
        <f>'2014'!K7</f>
        <v>8</v>
      </c>
      <c r="M28" s="64">
        <f>'2014'!L7</f>
        <v>4</v>
      </c>
      <c r="N28" s="64">
        <f>'2014'!M7</f>
        <v>0</v>
      </c>
      <c r="O28" s="78">
        <f>D28/C28</f>
        <v>0.25</v>
      </c>
      <c r="P28" s="78">
        <f t="shared" si="1"/>
        <v>0.375</v>
      </c>
      <c r="Q28" s="78">
        <f>((D28-E28-F28-G28)+(E28*2)+(F28*3)+(G28*4))/C28</f>
        <v>0.275</v>
      </c>
      <c r="R28" s="81">
        <f>P28+Q28</f>
        <v>0.65</v>
      </c>
    </row>
    <row r="29" spans="1:18" ht="12.75">
      <c r="A29" s="39" t="s">
        <v>99</v>
      </c>
      <c r="B29" s="63" t="s">
        <v>128</v>
      </c>
      <c r="C29" s="64">
        <f>'2015'!B7</f>
        <v>27</v>
      </c>
      <c r="D29" s="64">
        <f>'2015'!C7</f>
        <v>9</v>
      </c>
      <c r="E29" s="64">
        <f>'2015'!D7</f>
        <v>2</v>
      </c>
      <c r="F29" s="64">
        <f>'2015'!E7</f>
        <v>0</v>
      </c>
      <c r="G29" s="64">
        <f>'2015'!F7</f>
        <v>0</v>
      </c>
      <c r="H29" s="64">
        <f>'2015'!G7</f>
        <v>6</v>
      </c>
      <c r="I29" s="64">
        <f>'2015'!H7</f>
        <v>0</v>
      </c>
      <c r="J29" s="64">
        <f>'2015'!I7</f>
        <v>0</v>
      </c>
      <c r="K29" s="64">
        <f>'2015'!J7</f>
        <v>6</v>
      </c>
      <c r="L29" s="64">
        <f>'2015'!K7</f>
        <v>9</v>
      </c>
      <c r="M29" s="64">
        <f>'2015'!L7</f>
        <v>6</v>
      </c>
      <c r="N29" s="64">
        <f>'2015'!M7</f>
        <v>0</v>
      </c>
      <c r="O29" s="78">
        <f>D29/C29</f>
        <v>0.3333333333333333</v>
      </c>
      <c r="P29" s="78">
        <f t="shared" si="1"/>
        <v>0.5</v>
      </c>
      <c r="Q29" s="78">
        <f>((D29-E29-F29-G29)+(E29*2)+(F29*3)+(G29*4))/C29</f>
        <v>0.4074074074074074</v>
      </c>
      <c r="R29" s="81">
        <f>P29+Q29</f>
        <v>0.9074074074074074</v>
      </c>
    </row>
    <row r="30" spans="1:18" ht="12.75">
      <c r="A30" s="39" t="s">
        <v>99</v>
      </c>
      <c r="B30" s="63" t="s">
        <v>138</v>
      </c>
      <c r="C30" s="64">
        <f>'2016'!B8</f>
        <v>37</v>
      </c>
      <c r="D30" s="64">
        <f>'2016'!C8</f>
        <v>9</v>
      </c>
      <c r="E30" s="64">
        <f>'2016'!D8</f>
        <v>1</v>
      </c>
      <c r="F30" s="64">
        <f>'2016'!E8</f>
        <v>0</v>
      </c>
      <c r="G30" s="64">
        <f>'2016'!F8</f>
        <v>0</v>
      </c>
      <c r="H30" s="64">
        <f>'2016'!G8</f>
        <v>7</v>
      </c>
      <c r="I30" s="64">
        <f>'2016'!H8</f>
        <v>1</v>
      </c>
      <c r="J30" s="64">
        <f>'2016'!I8</f>
        <v>1</v>
      </c>
      <c r="K30" s="64">
        <f>'2016'!J8</f>
        <v>3</v>
      </c>
      <c r="L30" s="64">
        <f>'2016'!K8</f>
        <v>2</v>
      </c>
      <c r="M30" s="64">
        <f>'2016'!L8</f>
        <v>8</v>
      </c>
      <c r="N30" s="64">
        <f>'2016'!M8</f>
        <v>1</v>
      </c>
      <c r="O30" s="78">
        <f>D30/C30</f>
        <v>0.24324324324324326</v>
      </c>
      <c r="P30" s="78">
        <f>(D30+J30+L30)/(C30+J30+L30+N30)</f>
        <v>0.2926829268292683</v>
      </c>
      <c r="Q30" s="78">
        <f>((D30-E30-F30-G30)+(E30*2)+(F30*3)+(G30*4))/C30</f>
        <v>0.2702702702702703</v>
      </c>
      <c r="R30" s="81">
        <f>P30+Q30</f>
        <v>0.5629531970995385</v>
      </c>
    </row>
    <row r="31" spans="1:18" ht="12.75">
      <c r="A31" s="39" t="s">
        <v>69</v>
      </c>
      <c r="B31" s="113" t="s">
        <v>19</v>
      </c>
      <c r="C31" s="64">
        <f>'2009'!B7</f>
        <v>0</v>
      </c>
      <c r="D31" s="64">
        <f>'2009'!C7</f>
        <v>0</v>
      </c>
      <c r="E31" s="64">
        <f>'2009'!D7</f>
        <v>0</v>
      </c>
      <c r="F31" s="64">
        <f>'2009'!E7</f>
        <v>0</v>
      </c>
      <c r="G31" s="64">
        <f>'2009'!F7</f>
        <v>0</v>
      </c>
      <c r="H31" s="64">
        <f>'2009'!G7</f>
        <v>0</v>
      </c>
      <c r="I31" s="64">
        <f>'2009'!H7</f>
        <v>0</v>
      </c>
      <c r="J31" s="64">
        <f>'2009'!I7</f>
        <v>0</v>
      </c>
      <c r="K31" s="64">
        <f>'2009'!J7</f>
        <v>0</v>
      </c>
      <c r="L31" s="64">
        <f>'2009'!K7</f>
        <v>0</v>
      </c>
      <c r="M31" s="64">
        <f>'2009'!L7</f>
        <v>0</v>
      </c>
      <c r="N31" s="64">
        <f>'2009'!M7</f>
        <v>0</v>
      </c>
      <c r="O31" s="78" t="e">
        <f t="shared" si="0"/>
        <v>#DIV/0!</v>
      </c>
      <c r="P31" s="78" t="e">
        <f t="shared" si="1"/>
        <v>#DIV/0!</v>
      </c>
      <c r="Q31" s="78" t="e">
        <f t="shared" si="2"/>
        <v>#DIV/0!</v>
      </c>
      <c r="R31" s="81" t="e">
        <f t="shared" si="3"/>
        <v>#DIV/0!</v>
      </c>
    </row>
    <row r="32" spans="1:18" ht="12.75">
      <c r="A32" s="39" t="s">
        <v>79</v>
      </c>
      <c r="B32" s="63" t="s">
        <v>89</v>
      </c>
      <c r="C32" s="64">
        <f>'2011'!B7</f>
        <v>64</v>
      </c>
      <c r="D32" s="64">
        <f>'2011'!C7</f>
        <v>34</v>
      </c>
      <c r="E32" s="64">
        <f>'2011'!D7</f>
        <v>7</v>
      </c>
      <c r="F32" s="64">
        <f>'2011'!E7</f>
        <v>1</v>
      </c>
      <c r="G32" s="64">
        <f>'2011'!F7</f>
        <v>0</v>
      </c>
      <c r="H32" s="64">
        <f>'2011'!G7</f>
        <v>21</v>
      </c>
      <c r="I32" s="64">
        <f>'2011'!H7</f>
        <v>2</v>
      </c>
      <c r="J32" s="64">
        <f>'2011'!I7</f>
        <v>0</v>
      </c>
      <c r="K32" s="64">
        <f>'2011'!J7</f>
        <v>4</v>
      </c>
      <c r="L32" s="64">
        <f>'2011'!K7</f>
        <v>3</v>
      </c>
      <c r="M32" s="64">
        <f>'2011'!L7</f>
        <v>9</v>
      </c>
      <c r="N32" s="64">
        <f>'2011'!M7</f>
        <v>1</v>
      </c>
      <c r="O32" s="60">
        <f t="shared" si="0"/>
        <v>0.53125</v>
      </c>
      <c r="P32" s="60">
        <f t="shared" si="1"/>
        <v>0.5441176470588235</v>
      </c>
      <c r="Q32" s="78">
        <f t="shared" si="2"/>
        <v>0.671875</v>
      </c>
      <c r="R32" s="81">
        <f t="shared" si="3"/>
        <v>1.2159926470588234</v>
      </c>
    </row>
    <row r="33" spans="1:18" ht="12.75">
      <c r="A33" s="39" t="s">
        <v>100</v>
      </c>
      <c r="B33" s="63" t="s">
        <v>108</v>
      </c>
      <c r="C33" s="64">
        <f>'2013'!B7</f>
        <v>33</v>
      </c>
      <c r="D33" s="64">
        <f>'2013'!C7</f>
        <v>13</v>
      </c>
      <c r="E33" s="64">
        <f>'2013'!D7</f>
        <v>1</v>
      </c>
      <c r="F33" s="64">
        <f>'2013'!E7</f>
        <v>1</v>
      </c>
      <c r="G33" s="64">
        <f>'2013'!F7</f>
        <v>0</v>
      </c>
      <c r="H33" s="64">
        <f>'2013'!G7</f>
        <v>11</v>
      </c>
      <c r="I33" s="64">
        <f>'2013'!H7</f>
        <v>3</v>
      </c>
      <c r="J33" s="64">
        <f>'2013'!I7</f>
        <v>0</v>
      </c>
      <c r="K33" s="64">
        <f>'2013'!J7</f>
        <v>3</v>
      </c>
      <c r="L33" s="64">
        <f>'2013'!K7</f>
        <v>6</v>
      </c>
      <c r="M33" s="64">
        <f>'2013'!L7</f>
        <v>9</v>
      </c>
      <c r="N33" s="64">
        <f>'2013'!M7</f>
        <v>1</v>
      </c>
      <c r="O33" s="78">
        <f>D33/C33</f>
        <v>0.3939393939393939</v>
      </c>
      <c r="P33" s="78">
        <f t="shared" si="1"/>
        <v>0.475</v>
      </c>
      <c r="Q33" s="78">
        <f>((D33-E33-F33-G33)+(E33*2)+(F33*3)+(G33*4))/C33</f>
        <v>0.48484848484848486</v>
      </c>
      <c r="R33" s="81">
        <f>P33+Q33</f>
        <v>0.9598484848484848</v>
      </c>
    </row>
    <row r="34" spans="1:18" ht="12.75">
      <c r="A34" s="39" t="s">
        <v>100</v>
      </c>
      <c r="B34" s="63" t="s">
        <v>116</v>
      </c>
      <c r="C34" s="64">
        <f>'2014'!B8</f>
        <v>64</v>
      </c>
      <c r="D34" s="64">
        <f>'2014'!C8</f>
        <v>26</v>
      </c>
      <c r="E34" s="64">
        <f>'2014'!D8</f>
        <v>6</v>
      </c>
      <c r="F34" s="64">
        <f>'2014'!E8</f>
        <v>2</v>
      </c>
      <c r="G34" s="59">
        <f>'2014'!F8</f>
        <v>5</v>
      </c>
      <c r="H34" s="64">
        <f>'2014'!G8</f>
        <v>16</v>
      </c>
      <c r="I34" s="64">
        <f>'2014'!H8</f>
        <v>6</v>
      </c>
      <c r="J34" s="64">
        <f>'2014'!I8</f>
        <v>0</v>
      </c>
      <c r="K34" s="64">
        <f>'2014'!J8</f>
        <v>6</v>
      </c>
      <c r="L34" s="64">
        <f>'2014'!K8</f>
        <v>13</v>
      </c>
      <c r="M34" s="59">
        <f>'2014'!L8</f>
        <v>31</v>
      </c>
      <c r="N34" s="64">
        <f>'2014'!M8</f>
        <v>2</v>
      </c>
      <c r="O34" s="78">
        <f>D34/C34</f>
        <v>0.40625</v>
      </c>
      <c r="P34" s="78">
        <f t="shared" si="1"/>
        <v>0.4936708860759494</v>
      </c>
      <c r="Q34" s="60">
        <f>((D34-E34-F34-G34)+(E34*2)+(F34*3)+(G34*4))/C34</f>
        <v>0.796875</v>
      </c>
      <c r="R34" s="81">
        <f>P34+Q34</f>
        <v>1.2905458860759493</v>
      </c>
    </row>
    <row r="35" spans="1:18" ht="12.75">
      <c r="A35" s="39" t="s">
        <v>100</v>
      </c>
      <c r="B35" s="63" t="s">
        <v>128</v>
      </c>
      <c r="C35" s="59">
        <f>'2015'!B8</f>
        <v>100</v>
      </c>
      <c r="D35" s="59">
        <f>'2015'!C8</f>
        <v>41</v>
      </c>
      <c r="E35" s="59">
        <f>'2015'!D8</f>
        <v>17</v>
      </c>
      <c r="F35" s="59">
        <f>'2015'!E8</f>
        <v>3</v>
      </c>
      <c r="G35" s="59">
        <f>'2015'!F8</f>
        <v>6</v>
      </c>
      <c r="H35" s="59">
        <f>'2015'!G8</f>
        <v>35</v>
      </c>
      <c r="I35" s="64">
        <f>'2015'!H8</f>
        <v>1</v>
      </c>
      <c r="J35" s="64">
        <f>'2015'!I8</f>
        <v>2</v>
      </c>
      <c r="K35" s="59">
        <f>'2015'!J8</f>
        <v>18</v>
      </c>
      <c r="L35" s="59">
        <f>'2015'!K8</f>
        <v>21</v>
      </c>
      <c r="M35" s="59">
        <f>'2015'!L8</f>
        <v>30</v>
      </c>
      <c r="N35" s="64">
        <f>'2015'!M8</f>
        <v>0</v>
      </c>
      <c r="O35" s="78">
        <f>D35/C35</f>
        <v>0.41</v>
      </c>
      <c r="P35" s="78">
        <f t="shared" si="1"/>
        <v>0.5203252032520326</v>
      </c>
      <c r="Q35" s="60">
        <f>((D35-E35-F35-G35)+(E35*2)+(F35*3)+(G35*4))/C35</f>
        <v>0.82</v>
      </c>
      <c r="R35" s="81">
        <f>P35+Q35</f>
        <v>1.3403252032520325</v>
      </c>
    </row>
    <row r="36" spans="1:18" ht="12.75">
      <c r="A36" s="39" t="s">
        <v>100</v>
      </c>
      <c r="B36" s="63" t="s">
        <v>138</v>
      </c>
      <c r="C36" s="64">
        <f>'2016'!B9</f>
        <v>87</v>
      </c>
      <c r="D36" s="64">
        <f>'2016'!C9</f>
        <v>33</v>
      </c>
      <c r="E36" s="64">
        <f>'2016'!D9</f>
        <v>7</v>
      </c>
      <c r="F36" s="59">
        <f>'2016'!E9</f>
        <v>6</v>
      </c>
      <c r="G36" s="59">
        <f>'2016'!F9</f>
        <v>8</v>
      </c>
      <c r="H36" s="59">
        <f>'2016'!G9</f>
        <v>34</v>
      </c>
      <c r="I36" s="64">
        <f>'2016'!H9</f>
        <v>3</v>
      </c>
      <c r="J36" s="64">
        <f>'2016'!I9</f>
        <v>2</v>
      </c>
      <c r="K36" s="64">
        <f>'2016'!J9</f>
        <v>12</v>
      </c>
      <c r="L36" s="64">
        <f>'2016'!K9</f>
        <v>19</v>
      </c>
      <c r="M36" s="59">
        <f>'2016'!L9</f>
        <v>33</v>
      </c>
      <c r="N36" s="64">
        <f>'2016'!M9</f>
        <v>2</v>
      </c>
      <c r="O36" s="78">
        <f>D36/C36</f>
        <v>0.3793103448275862</v>
      </c>
      <c r="P36" s="78">
        <f>(D36+J36+L36)/(C36+J36+L36+N36)</f>
        <v>0.4909090909090909</v>
      </c>
      <c r="Q36" s="60">
        <f>((D36-E36-F36-G36)+(E36*2)+(F36*3)+(G36*4))/C36</f>
        <v>0.8735632183908046</v>
      </c>
      <c r="R36" s="81">
        <f>P36+Q36</f>
        <v>1.3644723092998956</v>
      </c>
    </row>
    <row r="37" spans="1:18" ht="12.75">
      <c r="A37" s="37" t="s">
        <v>65</v>
      </c>
      <c r="B37" s="63" t="s">
        <v>19</v>
      </c>
      <c r="C37" s="64">
        <f>'2009'!B8</f>
        <v>6</v>
      </c>
      <c r="D37" s="64">
        <f>'2009'!C8</f>
        <v>2</v>
      </c>
      <c r="E37" s="64">
        <f>'2009'!D8</f>
        <v>1</v>
      </c>
      <c r="F37" s="64">
        <f>'2009'!E8</f>
        <v>0</v>
      </c>
      <c r="G37" s="64">
        <f>'2009'!F8</f>
        <v>0</v>
      </c>
      <c r="H37" s="64">
        <f>'2009'!G8</f>
        <v>0</v>
      </c>
      <c r="I37" s="64">
        <f>'2009'!H8</f>
        <v>0</v>
      </c>
      <c r="J37" s="64">
        <f>'2009'!I8</f>
        <v>0</v>
      </c>
      <c r="K37" s="64">
        <f>'2009'!J8</f>
        <v>2</v>
      </c>
      <c r="L37" s="64">
        <f>'2009'!K8</f>
        <v>2</v>
      </c>
      <c r="M37" s="64">
        <f>'2009'!L8</f>
        <v>2</v>
      </c>
      <c r="N37" s="64">
        <f>'2009'!M8</f>
        <v>0</v>
      </c>
      <c r="O37" s="78">
        <f t="shared" si="0"/>
        <v>0.3333333333333333</v>
      </c>
      <c r="P37" s="78">
        <f t="shared" si="1"/>
        <v>0.5</v>
      </c>
      <c r="Q37" s="78">
        <f t="shared" si="2"/>
        <v>0.5</v>
      </c>
      <c r="R37" s="81">
        <f t="shared" si="3"/>
        <v>1</v>
      </c>
    </row>
    <row r="38" spans="1:18" ht="12.75">
      <c r="A38" s="37" t="s">
        <v>65</v>
      </c>
      <c r="B38" s="63" t="s">
        <v>42</v>
      </c>
      <c r="C38" s="64">
        <f>'2010'!B7</f>
        <v>48</v>
      </c>
      <c r="D38" s="64">
        <f>'2010'!C7</f>
        <v>15</v>
      </c>
      <c r="E38" s="64">
        <f>'2010'!D7</f>
        <v>6</v>
      </c>
      <c r="F38" s="64">
        <f>'2010'!E7</f>
        <v>0</v>
      </c>
      <c r="G38" s="64">
        <f>'2010'!F7</f>
        <v>0</v>
      </c>
      <c r="H38" s="64">
        <f>'2010'!G7</f>
        <v>13</v>
      </c>
      <c r="I38" s="64">
        <f>'2010'!H7</f>
        <v>4</v>
      </c>
      <c r="J38" s="64">
        <f>'2010'!I7</f>
        <v>0</v>
      </c>
      <c r="K38" s="64">
        <f>'2010'!J7</f>
        <v>7</v>
      </c>
      <c r="L38" s="64">
        <f>'2010'!K7</f>
        <v>9</v>
      </c>
      <c r="M38" s="64">
        <f>'2010'!L7</f>
        <v>15</v>
      </c>
      <c r="N38" s="64">
        <f>'2010'!M7</f>
        <v>0</v>
      </c>
      <c r="O38" s="78">
        <f t="shared" si="0"/>
        <v>0.3125</v>
      </c>
      <c r="P38" s="78">
        <f t="shared" si="1"/>
        <v>0.42105263157894735</v>
      </c>
      <c r="Q38" s="78">
        <f t="shared" si="2"/>
        <v>0.4375</v>
      </c>
      <c r="R38" s="81">
        <f t="shared" si="3"/>
        <v>0.8585526315789473</v>
      </c>
    </row>
    <row r="39" spans="1:18" ht="12.75">
      <c r="A39" s="37" t="s">
        <v>49</v>
      </c>
      <c r="B39" s="113" t="s">
        <v>42</v>
      </c>
      <c r="C39" s="64">
        <f>'2010'!B8</f>
        <v>19</v>
      </c>
      <c r="D39" s="64">
        <f>'2010'!C8</f>
        <v>3</v>
      </c>
      <c r="E39" s="64">
        <f>'2010'!D8</f>
        <v>2</v>
      </c>
      <c r="F39" s="64">
        <f>'2010'!E8</f>
        <v>0</v>
      </c>
      <c r="G39" s="64">
        <f>'2010'!F8</f>
        <v>0</v>
      </c>
      <c r="H39" s="64">
        <f>'2010'!G8</f>
        <v>7</v>
      </c>
      <c r="I39" s="64">
        <f>'2010'!H8</f>
        <v>0</v>
      </c>
      <c r="J39" s="64">
        <f>'2010'!I8</f>
        <v>0</v>
      </c>
      <c r="K39" s="64">
        <f>'2010'!J8</f>
        <v>5</v>
      </c>
      <c r="L39" s="64">
        <f>'2010'!K8</f>
        <v>4</v>
      </c>
      <c r="M39" s="64">
        <f>'2010'!L8</f>
        <v>2</v>
      </c>
      <c r="N39" s="64">
        <f>'2010'!M8</f>
        <v>0</v>
      </c>
      <c r="O39" s="78">
        <f t="shared" si="0"/>
        <v>0.15789473684210525</v>
      </c>
      <c r="P39" s="78">
        <f t="shared" si="1"/>
        <v>0.30434782608695654</v>
      </c>
      <c r="Q39" s="78">
        <f t="shared" si="2"/>
        <v>0.2631578947368421</v>
      </c>
      <c r="R39" s="81">
        <f t="shared" si="3"/>
        <v>0.5675057208237986</v>
      </c>
    </row>
    <row r="40" spans="1:18" ht="12.75">
      <c r="A40" s="39" t="s">
        <v>101</v>
      </c>
      <c r="B40" s="63" t="s">
        <v>108</v>
      </c>
      <c r="C40" s="64">
        <f>'2013'!B8</f>
        <v>57</v>
      </c>
      <c r="D40" s="64">
        <f>'2013'!C8</f>
        <v>23</v>
      </c>
      <c r="E40" s="64">
        <f>'2013'!D8</f>
        <v>4</v>
      </c>
      <c r="F40" s="64">
        <f>'2013'!E8</f>
        <v>0</v>
      </c>
      <c r="G40" s="64">
        <f>'2013'!F8</f>
        <v>2</v>
      </c>
      <c r="H40" s="64">
        <f>'2013'!G8</f>
        <v>17</v>
      </c>
      <c r="I40" s="64">
        <f>'2013'!H8</f>
        <v>7</v>
      </c>
      <c r="J40" s="64">
        <f>'2013'!I8</f>
        <v>2</v>
      </c>
      <c r="K40" s="64">
        <f>'2013'!J8</f>
        <v>8</v>
      </c>
      <c r="L40" s="64">
        <f>'2013'!K8</f>
        <v>6</v>
      </c>
      <c r="M40" s="64">
        <f>'2013'!L8</f>
        <v>13</v>
      </c>
      <c r="N40" s="64">
        <f>'2013'!M8</f>
        <v>1</v>
      </c>
      <c r="O40" s="78">
        <f>D40/C40</f>
        <v>0.40350877192982454</v>
      </c>
      <c r="P40" s="78">
        <f t="shared" si="1"/>
        <v>0.4696969696969697</v>
      </c>
      <c r="Q40" s="78">
        <f>((D40-E40-F40-G40)+(E40*2)+(F40*3)+(G40*4))/C40</f>
        <v>0.5789473684210527</v>
      </c>
      <c r="R40" s="81">
        <f>P40+Q40</f>
        <v>1.0486443381180224</v>
      </c>
    </row>
    <row r="41" spans="1:18" ht="12.75">
      <c r="A41" s="39" t="s">
        <v>101</v>
      </c>
      <c r="B41" s="63" t="s">
        <v>116</v>
      </c>
      <c r="C41" s="64">
        <f>'2014'!B9</f>
        <v>35</v>
      </c>
      <c r="D41" s="64">
        <f>'2014'!C9</f>
        <v>10</v>
      </c>
      <c r="E41" s="64">
        <f>'2014'!D9</f>
        <v>3</v>
      </c>
      <c r="F41" s="64">
        <f>'2014'!E9</f>
        <v>0</v>
      </c>
      <c r="G41" s="64">
        <f>'2014'!F9</f>
        <v>1</v>
      </c>
      <c r="H41" s="64">
        <f>'2014'!G9</f>
        <v>10</v>
      </c>
      <c r="I41" s="64">
        <f>'2014'!H9</f>
        <v>2</v>
      </c>
      <c r="J41" s="64">
        <f>'2014'!I9</f>
        <v>1</v>
      </c>
      <c r="K41" s="64">
        <f>'2014'!J9</f>
        <v>6</v>
      </c>
      <c r="L41" s="64">
        <f>'2014'!K9</f>
        <v>3</v>
      </c>
      <c r="M41" s="64">
        <f>'2014'!L9</f>
        <v>3</v>
      </c>
      <c r="N41" s="64">
        <f>'2014'!M9</f>
        <v>0</v>
      </c>
      <c r="O41" s="78">
        <f>D41/C41</f>
        <v>0.2857142857142857</v>
      </c>
      <c r="P41" s="78">
        <f t="shared" si="1"/>
        <v>0.358974358974359</v>
      </c>
      <c r="Q41" s="78">
        <f>((D41-E41-F41-G41)+(E41*2)+(F41*3)+(G41*4))/C41</f>
        <v>0.45714285714285713</v>
      </c>
      <c r="R41" s="81">
        <f>P41+Q41</f>
        <v>0.8161172161172161</v>
      </c>
    </row>
    <row r="42" spans="1:18" ht="12.75">
      <c r="A42" s="39" t="s">
        <v>101</v>
      </c>
      <c r="B42" s="63" t="s">
        <v>128</v>
      </c>
      <c r="C42" s="64">
        <f>'2015'!B9</f>
        <v>75</v>
      </c>
      <c r="D42" s="64">
        <f>'2015'!C9</f>
        <v>24</v>
      </c>
      <c r="E42" s="64">
        <f>'2015'!D9</f>
        <v>3</v>
      </c>
      <c r="F42" s="64">
        <f>'2015'!E9</f>
        <v>0</v>
      </c>
      <c r="G42" s="64">
        <f>'2015'!F9</f>
        <v>0</v>
      </c>
      <c r="H42" s="64">
        <f>'2015'!G9</f>
        <v>18</v>
      </c>
      <c r="I42" s="64">
        <f>'2015'!H9</f>
        <v>4</v>
      </c>
      <c r="J42" s="64">
        <f>'2015'!I9</f>
        <v>2</v>
      </c>
      <c r="K42" s="59">
        <f>'2015'!J9</f>
        <v>16</v>
      </c>
      <c r="L42" s="64">
        <f>'2015'!K9</f>
        <v>10</v>
      </c>
      <c r="M42" s="64">
        <f>'2015'!L9</f>
        <v>8</v>
      </c>
      <c r="N42" s="64">
        <f>'2015'!M9</f>
        <v>5</v>
      </c>
      <c r="O42" s="78">
        <f>D42/C42</f>
        <v>0.32</v>
      </c>
      <c r="P42" s="78">
        <f t="shared" si="1"/>
        <v>0.391304347826087</v>
      </c>
      <c r="Q42" s="78">
        <f>((D42-E42-F42-G42)+(E42*2)+(F42*3)+(G42*4))/C42</f>
        <v>0.36</v>
      </c>
      <c r="R42" s="81">
        <f>P42+Q42</f>
        <v>0.751304347826087</v>
      </c>
    </row>
    <row r="43" spans="1:18" ht="12.75">
      <c r="A43" s="39" t="s">
        <v>101</v>
      </c>
      <c r="B43" s="63" t="s">
        <v>138</v>
      </c>
      <c r="C43" s="64">
        <f>'2016'!B10</f>
        <v>14</v>
      </c>
      <c r="D43" s="64">
        <f>'2016'!C10</f>
        <v>3</v>
      </c>
      <c r="E43" s="64">
        <f>'2016'!D10</f>
        <v>1</v>
      </c>
      <c r="F43" s="64">
        <f>'2016'!E10</f>
        <v>0</v>
      </c>
      <c r="G43" s="64">
        <f>'2016'!F10</f>
        <v>0</v>
      </c>
      <c r="H43" s="64">
        <f>'2016'!G10</f>
        <v>1</v>
      </c>
      <c r="I43" s="64">
        <f>'2016'!H10</f>
        <v>0</v>
      </c>
      <c r="J43" s="64">
        <f>'2016'!I10</f>
        <v>0</v>
      </c>
      <c r="K43" s="64">
        <f>'2016'!J10</f>
        <v>3</v>
      </c>
      <c r="L43" s="64">
        <f>'2016'!K10</f>
        <v>0</v>
      </c>
      <c r="M43" s="64">
        <f>'2016'!L10</f>
        <v>2</v>
      </c>
      <c r="N43" s="64">
        <f>'2016'!M10</f>
        <v>0</v>
      </c>
      <c r="O43" s="78">
        <f>D43/C43</f>
        <v>0.21428571428571427</v>
      </c>
      <c r="P43" s="78">
        <f>(D43+J43+L43)/(C43+J43+L43+N43)</f>
        <v>0.21428571428571427</v>
      </c>
      <c r="Q43" s="78">
        <f>((D43-E43-F43-G43)+(E43*2)+(F43*3)+(G43*4))/C43</f>
        <v>0.2857142857142857</v>
      </c>
      <c r="R43" s="81">
        <f>P43+Q43</f>
        <v>0.5</v>
      </c>
    </row>
    <row r="44" spans="1:18" ht="12.75">
      <c r="A44" s="39" t="s">
        <v>83</v>
      </c>
      <c r="B44" s="63" t="s">
        <v>90</v>
      </c>
      <c r="C44" s="64">
        <f>'2012'!B6</f>
        <v>22</v>
      </c>
      <c r="D44" s="64">
        <f>'2012'!C6</f>
        <v>4</v>
      </c>
      <c r="E44" s="64">
        <f>'2012'!D6</f>
        <v>1</v>
      </c>
      <c r="F44" s="64">
        <f>'2012'!E6</f>
        <v>0</v>
      </c>
      <c r="G44" s="64">
        <f>'2012'!F6</f>
        <v>0</v>
      </c>
      <c r="H44" s="64">
        <f>'2012'!G6</f>
        <v>5</v>
      </c>
      <c r="I44" s="64">
        <f>'2012'!H6</f>
        <v>3</v>
      </c>
      <c r="J44" s="64">
        <f>'2012'!I6</f>
        <v>1</v>
      </c>
      <c r="K44" s="64">
        <f>'2012'!J6</f>
        <v>2</v>
      </c>
      <c r="L44" s="64">
        <f>'2012'!K6</f>
        <v>6</v>
      </c>
      <c r="M44" s="64">
        <f>'2012'!L6</f>
        <v>4</v>
      </c>
      <c r="N44" s="64">
        <f>'2012'!M6</f>
        <v>1</v>
      </c>
      <c r="O44" s="78">
        <f t="shared" si="0"/>
        <v>0.18181818181818182</v>
      </c>
      <c r="P44" s="78">
        <f t="shared" si="1"/>
        <v>0.36666666666666664</v>
      </c>
      <c r="Q44" s="78">
        <f t="shared" si="2"/>
        <v>0.22727272727272727</v>
      </c>
      <c r="R44" s="81">
        <f t="shared" si="3"/>
        <v>0.5939393939393939</v>
      </c>
    </row>
    <row r="45" spans="1:18" ht="12.75">
      <c r="A45" s="39" t="s">
        <v>83</v>
      </c>
      <c r="B45" s="63" t="s">
        <v>108</v>
      </c>
      <c r="C45" s="64">
        <f>'2013'!B9</f>
        <v>48</v>
      </c>
      <c r="D45" s="64">
        <f>'2013'!C9</f>
        <v>16</v>
      </c>
      <c r="E45" s="64">
        <f>'2013'!D9</f>
        <v>5</v>
      </c>
      <c r="F45" s="64">
        <f>'2013'!E9</f>
        <v>1</v>
      </c>
      <c r="G45" s="64">
        <f>'2013'!F9</f>
        <v>1</v>
      </c>
      <c r="H45" s="64">
        <f>'2013'!G9</f>
        <v>17</v>
      </c>
      <c r="I45" s="64">
        <f>'2013'!H9</f>
        <v>10</v>
      </c>
      <c r="J45" s="64">
        <f>'2013'!I9</f>
        <v>3</v>
      </c>
      <c r="K45" s="64">
        <f>'2013'!J9</f>
        <v>13</v>
      </c>
      <c r="L45" s="64">
        <f>'2013'!K9</f>
        <v>12</v>
      </c>
      <c r="M45" s="64">
        <f>'2013'!L9</f>
        <v>18</v>
      </c>
      <c r="N45" s="64">
        <f>'2013'!M9</f>
        <v>3</v>
      </c>
      <c r="O45" s="78">
        <f>D45/C45</f>
        <v>0.3333333333333333</v>
      </c>
      <c r="P45" s="78">
        <f t="shared" si="1"/>
        <v>0.4696969696969697</v>
      </c>
      <c r="Q45" s="78">
        <f>((D45-E45-F45-G45)+(E45*2)+(F45*3)+(G45*4))/C45</f>
        <v>0.5416666666666666</v>
      </c>
      <c r="R45" s="81">
        <f>P45+Q45</f>
        <v>1.0113636363636362</v>
      </c>
    </row>
    <row r="46" spans="1:18" ht="12.75">
      <c r="A46" s="39" t="s">
        <v>83</v>
      </c>
      <c r="B46" s="63" t="s">
        <v>116</v>
      </c>
      <c r="C46" s="64">
        <f>'2014'!B10</f>
        <v>35</v>
      </c>
      <c r="D46" s="64">
        <f>'2014'!C10</f>
        <v>14</v>
      </c>
      <c r="E46" s="64">
        <f>'2014'!D10</f>
        <v>1</v>
      </c>
      <c r="F46" s="64">
        <f>'2014'!E10</f>
        <v>0</v>
      </c>
      <c r="G46" s="64">
        <f>'2014'!F10</f>
        <v>0</v>
      </c>
      <c r="H46" s="64">
        <f>'2014'!G10</f>
        <v>18</v>
      </c>
      <c r="I46" s="64">
        <f>'2014'!H10</f>
        <v>10</v>
      </c>
      <c r="J46" s="64">
        <f>'2014'!I10</f>
        <v>0</v>
      </c>
      <c r="K46" s="64">
        <f>'2014'!J10</f>
        <v>6</v>
      </c>
      <c r="L46" s="64">
        <f>'2014'!K10</f>
        <v>8</v>
      </c>
      <c r="M46" s="64">
        <f>'2014'!L10</f>
        <v>10</v>
      </c>
      <c r="N46" s="64">
        <f>'2014'!M10</f>
        <v>2</v>
      </c>
      <c r="O46" s="78">
        <f>D46/C46</f>
        <v>0.4</v>
      </c>
      <c r="P46" s="78">
        <f t="shared" si="1"/>
        <v>0.4888888888888889</v>
      </c>
      <c r="Q46" s="78">
        <f>((D46-E46-F46-G46)+(E46*2)+(F46*3)+(G46*4))/C46</f>
        <v>0.42857142857142855</v>
      </c>
      <c r="R46" s="81">
        <f>P46+Q46</f>
        <v>0.9174603174603174</v>
      </c>
    </row>
    <row r="47" spans="1:18" ht="12.75">
      <c r="A47" s="39" t="s">
        <v>83</v>
      </c>
      <c r="B47" s="63" t="s">
        <v>128</v>
      </c>
      <c r="C47" s="64">
        <f>'2015'!B10</f>
        <v>20</v>
      </c>
      <c r="D47" s="64">
        <f>'2015'!C10</f>
        <v>11</v>
      </c>
      <c r="E47" s="64">
        <f>'2015'!D10</f>
        <v>0</v>
      </c>
      <c r="F47" s="64">
        <f>'2015'!E10</f>
        <v>0</v>
      </c>
      <c r="G47" s="64">
        <f>'2015'!F10</f>
        <v>0</v>
      </c>
      <c r="H47" s="64">
        <f>'2015'!G10</f>
        <v>7</v>
      </c>
      <c r="I47" s="64">
        <f>'2015'!H10</f>
        <v>3</v>
      </c>
      <c r="J47" s="64">
        <f>'2015'!I10</f>
        <v>1</v>
      </c>
      <c r="K47" s="64">
        <f>'2015'!J10</f>
        <v>1</v>
      </c>
      <c r="L47" s="64">
        <f>'2015'!K10</f>
        <v>4</v>
      </c>
      <c r="M47" s="64">
        <f>'2015'!L10</f>
        <v>5</v>
      </c>
      <c r="N47" s="64">
        <f>'2015'!M10</f>
        <v>0</v>
      </c>
      <c r="O47" s="78">
        <f>D47/C47</f>
        <v>0.55</v>
      </c>
      <c r="P47" s="78">
        <f t="shared" si="1"/>
        <v>0.64</v>
      </c>
      <c r="Q47" s="78">
        <f>((D47-E47-F47-G47)+(E47*2)+(F47*3)+(G47*4))/C47</f>
        <v>0.55</v>
      </c>
      <c r="R47" s="81">
        <f>P47+Q47</f>
        <v>1.19</v>
      </c>
    </row>
    <row r="48" spans="1:18" ht="12.75">
      <c r="A48" s="39" t="s">
        <v>83</v>
      </c>
      <c r="B48" s="63" t="s">
        <v>138</v>
      </c>
      <c r="C48" s="64">
        <f>'2016'!B11</f>
        <v>67</v>
      </c>
      <c r="D48" s="64">
        <f>'2016'!C11</f>
        <v>24</v>
      </c>
      <c r="E48" s="64">
        <f>'2016'!D11</f>
        <v>8</v>
      </c>
      <c r="F48" s="59">
        <f>'2016'!E11</f>
        <v>3</v>
      </c>
      <c r="G48" s="64">
        <f>'2016'!F11</f>
        <v>1</v>
      </c>
      <c r="H48" s="64">
        <f>'2016'!G11</f>
        <v>25</v>
      </c>
      <c r="I48" s="64">
        <f>'2016'!H11</f>
        <v>10</v>
      </c>
      <c r="J48" s="64">
        <f>'2016'!I11</f>
        <v>0</v>
      </c>
      <c r="K48" s="64">
        <f>'2016'!J11</f>
        <v>11</v>
      </c>
      <c r="L48" s="64">
        <f>'2016'!K11</f>
        <v>9</v>
      </c>
      <c r="M48" s="59">
        <f>'2016'!L11</f>
        <v>28</v>
      </c>
      <c r="N48" s="64">
        <f>'2016'!M11</f>
        <v>5</v>
      </c>
      <c r="O48" s="78">
        <f>D48/C48</f>
        <v>0.3582089552238806</v>
      </c>
      <c r="P48" s="78">
        <f>(D48+J48+L48)/(C48+J48+L48+N48)</f>
        <v>0.4074074074074074</v>
      </c>
      <c r="Q48" s="78">
        <f>((D48-E48-F48-G48)+(E48*2)+(F48*3)+(G48*4))/C48</f>
        <v>0.6119402985074627</v>
      </c>
      <c r="R48" s="81">
        <f>P48+Q48</f>
        <v>1.0193477059148701</v>
      </c>
    </row>
    <row r="49" spans="1:18" ht="12.75">
      <c r="A49" s="37" t="s">
        <v>70</v>
      </c>
      <c r="B49" s="113" t="s">
        <v>19</v>
      </c>
      <c r="C49" s="64">
        <f>'2009'!B9</f>
        <v>0</v>
      </c>
      <c r="D49" s="64">
        <f>'2009'!C9</f>
        <v>0</v>
      </c>
      <c r="E49" s="64">
        <f>'2009'!D9</f>
        <v>0</v>
      </c>
      <c r="F49" s="64">
        <f>'2009'!E9</f>
        <v>0</v>
      </c>
      <c r="G49" s="64">
        <f>'2009'!F9</f>
        <v>0</v>
      </c>
      <c r="H49" s="64">
        <f>'2009'!G9</f>
        <v>0</v>
      </c>
      <c r="I49" s="64">
        <f>'2009'!H9</f>
        <v>0</v>
      </c>
      <c r="J49" s="64">
        <f>'2009'!I9</f>
        <v>0</v>
      </c>
      <c r="K49" s="64">
        <f>'2009'!J9</f>
        <v>0</v>
      </c>
      <c r="L49" s="64">
        <f>'2009'!K9</f>
        <v>0</v>
      </c>
      <c r="M49" s="64">
        <f>'2009'!L9</f>
        <v>0</v>
      </c>
      <c r="N49" s="64">
        <f>'2009'!M9</f>
        <v>0</v>
      </c>
      <c r="O49" s="78" t="e">
        <f t="shared" si="0"/>
        <v>#DIV/0!</v>
      </c>
      <c r="P49" s="78" t="e">
        <f t="shared" si="1"/>
        <v>#DIV/0!</v>
      </c>
      <c r="Q49" s="78" t="e">
        <f t="shared" si="2"/>
        <v>#DIV/0!</v>
      </c>
      <c r="R49" s="81" t="e">
        <f t="shared" si="3"/>
        <v>#DIV/0!</v>
      </c>
    </row>
    <row r="50" spans="1:18" ht="12.75">
      <c r="A50" s="37" t="s">
        <v>53</v>
      </c>
      <c r="B50" s="63" t="s">
        <v>19</v>
      </c>
      <c r="C50" s="64">
        <f>'2009'!B10</f>
        <v>5</v>
      </c>
      <c r="D50" s="64">
        <f>'2009'!C10</f>
        <v>1</v>
      </c>
      <c r="E50" s="64">
        <f>'2009'!D10</f>
        <v>0</v>
      </c>
      <c r="F50" s="64">
        <f>'2009'!E10</f>
        <v>0</v>
      </c>
      <c r="G50" s="64">
        <f>'2009'!F10</f>
        <v>0</v>
      </c>
      <c r="H50" s="64">
        <f>'2009'!G10</f>
        <v>0</v>
      </c>
      <c r="I50" s="64">
        <f>'2009'!H10</f>
        <v>0</v>
      </c>
      <c r="J50" s="64">
        <f>'2009'!I10</f>
        <v>2</v>
      </c>
      <c r="K50" s="64">
        <f>'2009'!J10</f>
        <v>0</v>
      </c>
      <c r="L50" s="64">
        <f>'2009'!K10</f>
        <v>0</v>
      </c>
      <c r="M50" s="64">
        <f>'2009'!L10</f>
        <v>0</v>
      </c>
      <c r="N50" s="64">
        <f>'2009'!M10</f>
        <v>0</v>
      </c>
      <c r="O50" s="78">
        <f t="shared" si="0"/>
        <v>0.2</v>
      </c>
      <c r="P50" s="78">
        <f t="shared" si="1"/>
        <v>0.42857142857142855</v>
      </c>
      <c r="Q50" s="78">
        <f t="shared" si="2"/>
        <v>0.2</v>
      </c>
      <c r="R50" s="81">
        <f t="shared" si="3"/>
        <v>0.6285714285714286</v>
      </c>
    </row>
    <row r="51" spans="1:18" ht="12.75">
      <c r="A51" s="37" t="s">
        <v>53</v>
      </c>
      <c r="B51" s="63" t="s">
        <v>42</v>
      </c>
      <c r="C51" s="64">
        <f>'2010'!B9</f>
        <v>33</v>
      </c>
      <c r="D51" s="64">
        <f>'2010'!C9</f>
        <v>9</v>
      </c>
      <c r="E51" s="64">
        <f>'2010'!D9</f>
        <v>2</v>
      </c>
      <c r="F51" s="64">
        <f>'2010'!E9</f>
        <v>0</v>
      </c>
      <c r="G51" s="64">
        <f>'2010'!F9</f>
        <v>0</v>
      </c>
      <c r="H51" s="64">
        <f>'2010'!G9</f>
        <v>6</v>
      </c>
      <c r="I51" s="64">
        <f>'2010'!H9</f>
        <v>2</v>
      </c>
      <c r="J51" s="64">
        <f>'2010'!I9</f>
        <v>4</v>
      </c>
      <c r="K51" s="64">
        <f>'2010'!J9</f>
        <v>4</v>
      </c>
      <c r="L51" s="64">
        <f>'2010'!K9</f>
        <v>9</v>
      </c>
      <c r="M51" s="64">
        <f>'2010'!L9</f>
        <v>5</v>
      </c>
      <c r="N51" s="64">
        <f>'2010'!M9</f>
        <v>0</v>
      </c>
      <c r="O51" s="78">
        <f t="shared" si="0"/>
        <v>0.2727272727272727</v>
      </c>
      <c r="P51" s="78">
        <f t="shared" si="1"/>
        <v>0.4782608695652174</v>
      </c>
      <c r="Q51" s="78">
        <f t="shared" si="2"/>
        <v>0.3333333333333333</v>
      </c>
      <c r="R51" s="81">
        <f t="shared" si="3"/>
        <v>0.8115942028985508</v>
      </c>
    </row>
    <row r="52" spans="1:18" ht="12.75">
      <c r="A52" s="37" t="s">
        <v>53</v>
      </c>
      <c r="B52" s="63" t="s">
        <v>89</v>
      </c>
      <c r="C52" s="64">
        <f>'2011'!B8</f>
        <v>42</v>
      </c>
      <c r="D52" s="64">
        <f>'2011'!C8</f>
        <v>13</v>
      </c>
      <c r="E52" s="64">
        <f>'2011'!D8</f>
        <v>0</v>
      </c>
      <c r="F52" s="64">
        <f>'2011'!E8</f>
        <v>0</v>
      </c>
      <c r="G52" s="64">
        <f>'2011'!F8</f>
        <v>0</v>
      </c>
      <c r="H52" s="64">
        <f>'2011'!G8</f>
        <v>11</v>
      </c>
      <c r="I52" s="64">
        <f>'2011'!H8</f>
        <v>2</v>
      </c>
      <c r="J52" s="64">
        <f>'2011'!I8</f>
        <v>3</v>
      </c>
      <c r="K52" s="64">
        <f>'2011'!J8</f>
        <v>6</v>
      </c>
      <c r="L52" s="64">
        <f>'2011'!K8</f>
        <v>6</v>
      </c>
      <c r="M52" s="64">
        <f>'2011'!L8</f>
        <v>9</v>
      </c>
      <c r="N52" s="64">
        <f>'2011'!M8</f>
        <v>0</v>
      </c>
      <c r="O52" s="78">
        <f t="shared" si="0"/>
        <v>0.30952380952380953</v>
      </c>
      <c r="P52" s="78">
        <f t="shared" si="1"/>
        <v>0.43137254901960786</v>
      </c>
      <c r="Q52" s="78">
        <f t="shared" si="2"/>
        <v>0.30952380952380953</v>
      </c>
      <c r="R52" s="81">
        <f t="shared" si="3"/>
        <v>0.7408963585434174</v>
      </c>
    </row>
    <row r="53" spans="1:18" ht="12.75">
      <c r="A53" s="37" t="s">
        <v>53</v>
      </c>
      <c r="B53" s="63" t="s">
        <v>90</v>
      </c>
      <c r="C53" s="64">
        <f>'2012'!B7</f>
        <v>23</v>
      </c>
      <c r="D53" s="64">
        <f>'2012'!C7</f>
        <v>5</v>
      </c>
      <c r="E53" s="64">
        <f>'2012'!D7</f>
        <v>0</v>
      </c>
      <c r="F53" s="64">
        <f>'2012'!E7</f>
        <v>0</v>
      </c>
      <c r="G53" s="64">
        <f>'2012'!F7</f>
        <v>0</v>
      </c>
      <c r="H53" s="64">
        <f>'2012'!G7</f>
        <v>6</v>
      </c>
      <c r="I53" s="64">
        <f>'2012'!H7</f>
        <v>1</v>
      </c>
      <c r="J53" s="64">
        <f>'2012'!I7</f>
        <v>4</v>
      </c>
      <c r="K53" s="64">
        <f>'2012'!J7</f>
        <v>5</v>
      </c>
      <c r="L53" s="64">
        <f>'2012'!K7</f>
        <v>2</v>
      </c>
      <c r="M53" s="64">
        <f>'2012'!L7</f>
        <v>2</v>
      </c>
      <c r="N53" s="64">
        <f>'2012'!M7</f>
        <v>1</v>
      </c>
      <c r="O53" s="78">
        <f t="shared" si="0"/>
        <v>0.21739130434782608</v>
      </c>
      <c r="P53" s="78">
        <f t="shared" si="1"/>
        <v>0.36666666666666664</v>
      </c>
      <c r="Q53" s="78">
        <f t="shared" si="2"/>
        <v>0.21739130434782608</v>
      </c>
      <c r="R53" s="81">
        <f t="shared" si="3"/>
        <v>0.5840579710144927</v>
      </c>
    </row>
    <row r="54" spans="1:18" ht="12.75">
      <c r="A54" s="39" t="s">
        <v>84</v>
      </c>
      <c r="B54" s="63" t="s">
        <v>90</v>
      </c>
      <c r="C54" s="64">
        <f>'2012'!B8</f>
        <v>1</v>
      </c>
      <c r="D54" s="64">
        <f>'2012'!C8</f>
        <v>0</v>
      </c>
      <c r="E54" s="64">
        <f>'2012'!D8</f>
        <v>0</v>
      </c>
      <c r="F54" s="64">
        <f>'2012'!E8</f>
        <v>0</v>
      </c>
      <c r="G54" s="64">
        <f>'2012'!F8</f>
        <v>0</v>
      </c>
      <c r="H54" s="64">
        <f>'2012'!G8</f>
        <v>0</v>
      </c>
      <c r="I54" s="64">
        <f>'2012'!H8</f>
        <v>0</v>
      </c>
      <c r="J54" s="64">
        <f>'2012'!I8</f>
        <v>0</v>
      </c>
      <c r="K54" s="64">
        <f>'2012'!J8</f>
        <v>0</v>
      </c>
      <c r="L54" s="64">
        <f>'2012'!K8</f>
        <v>0</v>
      </c>
      <c r="M54" s="64">
        <f>'2012'!L8</f>
        <v>0</v>
      </c>
      <c r="N54" s="64">
        <f>'2012'!M8</f>
        <v>0</v>
      </c>
      <c r="O54" s="78">
        <f t="shared" si="0"/>
        <v>0</v>
      </c>
      <c r="P54" s="78">
        <f t="shared" si="1"/>
        <v>0</v>
      </c>
      <c r="Q54" s="78">
        <f t="shared" si="2"/>
        <v>0</v>
      </c>
      <c r="R54" s="81">
        <f t="shared" si="3"/>
        <v>0</v>
      </c>
    </row>
    <row r="55" spans="1:18" ht="12.75">
      <c r="A55" s="39" t="s">
        <v>84</v>
      </c>
      <c r="B55" s="63" t="s">
        <v>116</v>
      </c>
      <c r="C55" s="64">
        <f>'2014'!B11</f>
        <v>1</v>
      </c>
      <c r="D55" s="64">
        <f>'2014'!C11</f>
        <v>0</v>
      </c>
      <c r="E55" s="64">
        <f>'2014'!D11</f>
        <v>0</v>
      </c>
      <c r="F55" s="64">
        <f>'2014'!E11</f>
        <v>0</v>
      </c>
      <c r="G55" s="64">
        <f>'2014'!F11</f>
        <v>0</v>
      </c>
      <c r="H55" s="64">
        <f>'2014'!G11</f>
        <v>1</v>
      </c>
      <c r="I55" s="64">
        <f>'2014'!H11</f>
        <v>0</v>
      </c>
      <c r="J55" s="64">
        <f>'2014'!I11</f>
        <v>0</v>
      </c>
      <c r="K55" s="64">
        <f>'2014'!J11</f>
        <v>0</v>
      </c>
      <c r="L55" s="64">
        <f>'2014'!K11</f>
        <v>0</v>
      </c>
      <c r="M55" s="64">
        <f>'2014'!L11</f>
        <v>0</v>
      </c>
      <c r="N55" s="64">
        <f>'2014'!M11</f>
        <v>0</v>
      </c>
      <c r="O55" s="78">
        <f>D55/C55</f>
        <v>0</v>
      </c>
      <c r="P55" s="78">
        <f t="shared" si="1"/>
        <v>0</v>
      </c>
      <c r="Q55" s="78">
        <f>((D55-E55-F55-G55)+(E55*2)+(F55*3)+(G55*4))/C55</f>
        <v>0</v>
      </c>
      <c r="R55" s="81">
        <f>P55+Q55</f>
        <v>0</v>
      </c>
    </row>
    <row r="56" spans="1:18" ht="12.75">
      <c r="A56" s="39" t="s">
        <v>84</v>
      </c>
      <c r="B56" s="63" t="s">
        <v>128</v>
      </c>
      <c r="C56" s="64">
        <f>'2015'!B11</f>
        <v>1</v>
      </c>
      <c r="D56" s="64">
        <f>'2015'!C11</f>
        <v>1</v>
      </c>
      <c r="E56" s="64">
        <f>'2015'!D11</f>
        <v>0</v>
      </c>
      <c r="F56" s="64">
        <f>'2015'!E11</f>
        <v>0</v>
      </c>
      <c r="G56" s="64">
        <f>'2015'!F11</f>
        <v>0</v>
      </c>
      <c r="H56" s="64">
        <f>'2015'!G11</f>
        <v>1</v>
      </c>
      <c r="I56" s="64">
        <f>'2015'!H11</f>
        <v>0</v>
      </c>
      <c r="J56" s="64">
        <f>'2015'!I11</f>
        <v>0</v>
      </c>
      <c r="K56" s="64">
        <f>'2015'!J11</f>
        <v>0</v>
      </c>
      <c r="L56" s="64">
        <f>'2015'!K11</f>
        <v>0</v>
      </c>
      <c r="M56" s="64">
        <f>'2015'!L11</f>
        <v>0</v>
      </c>
      <c r="N56" s="64">
        <f>'2015'!M11</f>
        <v>0</v>
      </c>
      <c r="O56" s="78">
        <f>D56/C56</f>
        <v>1</v>
      </c>
      <c r="P56" s="78">
        <f t="shared" si="1"/>
        <v>1</v>
      </c>
      <c r="Q56" s="78">
        <f>((D56-E56-F56-G56)+(E56*2)+(F56*3)+(G56*4))/C56</f>
        <v>1</v>
      </c>
      <c r="R56" s="81">
        <f>P56+Q56</f>
        <v>2</v>
      </c>
    </row>
    <row r="57" spans="1:18" ht="12.75">
      <c r="A57" s="39" t="s">
        <v>80</v>
      </c>
      <c r="B57" s="63" t="s">
        <v>89</v>
      </c>
      <c r="C57" s="64">
        <f>'2011'!B9</f>
        <v>11</v>
      </c>
      <c r="D57" s="64">
        <f>'2011'!C9</f>
        <v>3</v>
      </c>
      <c r="E57" s="64">
        <f>'2011'!D9</f>
        <v>0</v>
      </c>
      <c r="F57" s="64">
        <f>'2011'!E9</f>
        <v>0</v>
      </c>
      <c r="G57" s="64">
        <f>'2011'!F9</f>
        <v>0</v>
      </c>
      <c r="H57" s="64">
        <f>'2011'!G9</f>
        <v>4</v>
      </c>
      <c r="I57" s="64">
        <f>'2011'!H9</f>
        <v>4</v>
      </c>
      <c r="J57" s="64">
        <f>'2011'!I9</f>
        <v>0</v>
      </c>
      <c r="K57" s="64">
        <f>'2011'!J9</f>
        <v>0</v>
      </c>
      <c r="L57" s="64">
        <f>'2011'!K9</f>
        <v>1</v>
      </c>
      <c r="M57" s="64">
        <f>'2011'!L9</f>
        <v>1</v>
      </c>
      <c r="N57" s="64">
        <f>'2011'!M9</f>
        <v>1</v>
      </c>
      <c r="O57" s="78">
        <f t="shared" si="0"/>
        <v>0.2727272727272727</v>
      </c>
      <c r="P57" s="78">
        <f t="shared" si="1"/>
        <v>0.3076923076923077</v>
      </c>
      <c r="Q57" s="78">
        <f t="shared" si="2"/>
        <v>0.2727272727272727</v>
      </c>
      <c r="R57" s="81">
        <f t="shared" si="3"/>
        <v>0.5804195804195804</v>
      </c>
    </row>
    <row r="58" spans="1:18" ht="12.75">
      <c r="A58" s="39" t="s">
        <v>80</v>
      </c>
      <c r="B58" s="63" t="s">
        <v>90</v>
      </c>
      <c r="C58" s="64">
        <f>'2012'!B9</f>
        <v>58</v>
      </c>
      <c r="D58" s="64">
        <f>'2012'!C9</f>
        <v>28</v>
      </c>
      <c r="E58" s="64">
        <f>'2012'!D9</f>
        <v>5</v>
      </c>
      <c r="F58" s="64">
        <f>'2012'!E9</f>
        <v>0</v>
      </c>
      <c r="G58" s="64">
        <f>'2012'!F9</f>
        <v>0</v>
      </c>
      <c r="H58" s="64">
        <f>'2012'!G9</f>
        <v>12</v>
      </c>
      <c r="I58" s="64">
        <f>'2012'!H9</f>
        <v>3</v>
      </c>
      <c r="J58" s="64">
        <f>'2012'!I9</f>
        <v>0</v>
      </c>
      <c r="K58" s="64">
        <f>'2012'!J9</f>
        <v>1</v>
      </c>
      <c r="L58" s="64">
        <f>'2012'!K9</f>
        <v>4</v>
      </c>
      <c r="M58" s="64">
        <f>'2012'!L9</f>
        <v>19</v>
      </c>
      <c r="N58" s="64">
        <f>'2012'!M9</f>
        <v>1</v>
      </c>
      <c r="O58" s="60">
        <f t="shared" si="0"/>
        <v>0.4827586206896552</v>
      </c>
      <c r="P58" s="78">
        <f t="shared" si="1"/>
        <v>0.5079365079365079</v>
      </c>
      <c r="Q58" s="78">
        <f t="shared" si="2"/>
        <v>0.5689655172413793</v>
      </c>
      <c r="R58" s="81">
        <f t="shared" si="3"/>
        <v>1.0769020251778874</v>
      </c>
    </row>
    <row r="59" spans="1:18" ht="12.75">
      <c r="A59" s="39" t="s">
        <v>114</v>
      </c>
      <c r="B59" s="63" t="s">
        <v>116</v>
      </c>
      <c r="C59" s="64">
        <f>'2014'!B12</f>
        <v>17</v>
      </c>
      <c r="D59" s="64">
        <f>'2014'!C12</f>
        <v>4</v>
      </c>
      <c r="E59" s="64">
        <f>'2014'!D12</f>
        <v>1</v>
      </c>
      <c r="F59" s="64">
        <f>'2014'!E12</f>
        <v>0</v>
      </c>
      <c r="G59" s="64">
        <f>'2014'!F12</f>
        <v>0</v>
      </c>
      <c r="H59" s="64">
        <f>'2014'!G12</f>
        <v>5</v>
      </c>
      <c r="I59" s="64">
        <f>'2014'!H12</f>
        <v>3</v>
      </c>
      <c r="J59" s="64">
        <f>'2014'!I12</f>
        <v>0</v>
      </c>
      <c r="K59" s="64">
        <f>'2014'!J12</f>
        <v>1</v>
      </c>
      <c r="L59" s="64">
        <f>'2014'!K12</f>
        <v>0</v>
      </c>
      <c r="M59" s="64">
        <f>'2014'!L12</f>
        <v>4</v>
      </c>
      <c r="N59" s="64">
        <f>'2014'!M12</f>
        <v>0</v>
      </c>
      <c r="O59" s="78">
        <f>D59/C59</f>
        <v>0.23529411764705882</v>
      </c>
      <c r="P59" s="78">
        <f t="shared" si="1"/>
        <v>0.23529411764705882</v>
      </c>
      <c r="Q59" s="78">
        <f>((D59-E59-F59-G59)+(E59*2)+(F59*3)+(G59*4))/C59</f>
        <v>0.29411764705882354</v>
      </c>
      <c r="R59" s="81">
        <f>P59+Q59</f>
        <v>0.5294117647058824</v>
      </c>
    </row>
    <row r="60" spans="1:18" ht="12.75">
      <c r="A60" s="39" t="s">
        <v>114</v>
      </c>
      <c r="B60" s="63" t="s">
        <v>128</v>
      </c>
      <c r="C60" s="59">
        <f>'2015'!B12</f>
        <v>98</v>
      </c>
      <c r="D60" s="59">
        <f>'2015'!C12</f>
        <v>46</v>
      </c>
      <c r="E60" s="59">
        <f>'2015'!D12</f>
        <v>12</v>
      </c>
      <c r="F60" s="64">
        <f>'2015'!E12</f>
        <v>0</v>
      </c>
      <c r="G60" s="64">
        <f>'2015'!F12</f>
        <v>1</v>
      </c>
      <c r="H60" s="59">
        <f>'2015'!G12</f>
        <v>35</v>
      </c>
      <c r="I60" s="64">
        <f>'2015'!H12</f>
        <v>6</v>
      </c>
      <c r="J60" s="64">
        <f>'2015'!I12</f>
        <v>2</v>
      </c>
      <c r="K60" s="64">
        <f>'2015'!J12</f>
        <v>4</v>
      </c>
      <c r="L60" s="59">
        <f>'2015'!K12</f>
        <v>20</v>
      </c>
      <c r="M60" s="64">
        <f>'2015'!L12</f>
        <v>26</v>
      </c>
      <c r="N60" s="59">
        <f>'2015'!M12</f>
        <v>7</v>
      </c>
      <c r="O60" s="60">
        <f>D60/C60</f>
        <v>0.46938775510204084</v>
      </c>
      <c r="P60" s="78">
        <f t="shared" si="1"/>
        <v>0.5354330708661418</v>
      </c>
      <c r="Q60" s="78">
        <f>((D60-E60-F60-G60)+(E60*2)+(F60*3)+(G60*4))/C60</f>
        <v>0.6224489795918368</v>
      </c>
      <c r="R60" s="81">
        <f>P60+Q60</f>
        <v>1.1578820504579785</v>
      </c>
    </row>
    <row r="61" spans="1:18" ht="12.75">
      <c r="A61" s="39" t="s">
        <v>114</v>
      </c>
      <c r="B61" s="63" t="s">
        <v>138</v>
      </c>
      <c r="C61" s="64">
        <f>'2016'!B12</f>
        <v>91</v>
      </c>
      <c r="D61" s="59">
        <f>'2016'!C12</f>
        <v>39</v>
      </c>
      <c r="E61" s="59">
        <f>'2016'!D12</f>
        <v>12</v>
      </c>
      <c r="F61" s="64">
        <f>'2016'!E12</f>
        <v>0</v>
      </c>
      <c r="G61" s="64">
        <f>'2016'!F12</f>
        <v>0</v>
      </c>
      <c r="H61" s="59">
        <f>'2016'!G12</f>
        <v>39</v>
      </c>
      <c r="I61" s="64">
        <f>'2016'!H12</f>
        <v>11</v>
      </c>
      <c r="J61" s="64">
        <f>'2016'!I12</f>
        <v>4</v>
      </c>
      <c r="K61" s="64">
        <f>'2016'!J12</f>
        <v>5</v>
      </c>
      <c r="L61" s="64">
        <f>'2016'!K12</f>
        <v>15</v>
      </c>
      <c r="M61" s="64">
        <f>'2016'!L12</f>
        <v>20</v>
      </c>
      <c r="N61" s="64">
        <f>'2016'!M12</f>
        <v>1</v>
      </c>
      <c r="O61" s="78">
        <f>D61/C61</f>
        <v>0.42857142857142855</v>
      </c>
      <c r="P61" s="78">
        <f>(D61+J61+L61)/(C61+J61+L61+N61)</f>
        <v>0.5225225225225225</v>
      </c>
      <c r="Q61" s="78">
        <f>((D61-E61-F61-G61)+(E61*2)+(F61*3)+(G61*4))/C61</f>
        <v>0.5604395604395604</v>
      </c>
      <c r="R61" s="81">
        <f>P61+Q61</f>
        <v>1.082962082962083</v>
      </c>
    </row>
    <row r="62" spans="1:18" ht="12.75">
      <c r="A62" s="37" t="s">
        <v>71</v>
      </c>
      <c r="B62" s="113" t="s">
        <v>19</v>
      </c>
      <c r="C62" s="64">
        <f>'2009'!B11</f>
        <v>0</v>
      </c>
      <c r="D62" s="64">
        <f>'2009'!C11</f>
        <v>0</v>
      </c>
      <c r="E62" s="64">
        <f>'2009'!D11</f>
        <v>0</v>
      </c>
      <c r="F62" s="64">
        <f>'2009'!E11</f>
        <v>0</v>
      </c>
      <c r="G62" s="64">
        <f>'2009'!F11</f>
        <v>0</v>
      </c>
      <c r="H62" s="64">
        <f>'2009'!G11</f>
        <v>0</v>
      </c>
      <c r="I62" s="64">
        <f>'2009'!H11</f>
        <v>0</v>
      </c>
      <c r="J62" s="64">
        <f>'2009'!I11</f>
        <v>0</v>
      </c>
      <c r="K62" s="64">
        <f>'2009'!J11</f>
        <v>0</v>
      </c>
      <c r="L62" s="64">
        <f>'2009'!K11</f>
        <v>0</v>
      </c>
      <c r="M62" s="64">
        <f>'2009'!L11</f>
        <v>0</v>
      </c>
      <c r="N62" s="64">
        <f>'2009'!M11</f>
        <v>0</v>
      </c>
      <c r="O62" s="78" t="e">
        <f t="shared" si="0"/>
        <v>#DIV/0!</v>
      </c>
      <c r="P62" s="78" t="e">
        <f t="shared" si="1"/>
        <v>#DIV/0!</v>
      </c>
      <c r="Q62" s="78" t="e">
        <f t="shared" si="2"/>
        <v>#DIV/0!</v>
      </c>
      <c r="R62" s="81" t="e">
        <f t="shared" si="3"/>
        <v>#DIV/0!</v>
      </c>
    </row>
    <row r="63" spans="1:18" ht="12.75">
      <c r="A63" s="37" t="s">
        <v>62</v>
      </c>
      <c r="B63" s="113" t="s">
        <v>42</v>
      </c>
      <c r="C63" s="64">
        <f>'2010'!B10</f>
        <v>44</v>
      </c>
      <c r="D63" s="64">
        <f>'2010'!C10</f>
        <v>11</v>
      </c>
      <c r="E63" s="64">
        <f>'2010'!D10</f>
        <v>0</v>
      </c>
      <c r="F63" s="64">
        <f>'2010'!E10</f>
        <v>0</v>
      </c>
      <c r="G63" s="64">
        <f>'2010'!F10</f>
        <v>1</v>
      </c>
      <c r="H63" s="64">
        <f>'2010'!G10</f>
        <v>9</v>
      </c>
      <c r="I63" s="64">
        <f>'2010'!H10</f>
        <v>3</v>
      </c>
      <c r="J63" s="64">
        <f>'2010'!I10</f>
        <v>3</v>
      </c>
      <c r="K63" s="64">
        <f>'2010'!J10</f>
        <v>8</v>
      </c>
      <c r="L63" s="64">
        <f>'2010'!K10</f>
        <v>6</v>
      </c>
      <c r="M63" s="64">
        <f>'2010'!L10</f>
        <v>7</v>
      </c>
      <c r="N63" s="64">
        <f>'2010'!M10</f>
        <v>0</v>
      </c>
      <c r="O63" s="78">
        <f t="shared" si="0"/>
        <v>0.25</v>
      </c>
      <c r="P63" s="78">
        <f t="shared" si="1"/>
        <v>0.37735849056603776</v>
      </c>
      <c r="Q63" s="78">
        <f t="shared" si="2"/>
        <v>0.3181818181818182</v>
      </c>
      <c r="R63" s="81">
        <f t="shared" si="3"/>
        <v>0.695540308747856</v>
      </c>
    </row>
    <row r="64" spans="1:18" ht="12.75">
      <c r="A64" s="37" t="s">
        <v>62</v>
      </c>
      <c r="B64" s="63" t="s">
        <v>89</v>
      </c>
      <c r="C64" s="64">
        <f>'2011'!B10</f>
        <v>61</v>
      </c>
      <c r="D64" s="64">
        <f>'2011'!C10</f>
        <v>22</v>
      </c>
      <c r="E64" s="64">
        <f>'2011'!D10</f>
        <v>7</v>
      </c>
      <c r="F64" s="64">
        <f>'2011'!E10</f>
        <v>1</v>
      </c>
      <c r="G64" s="64">
        <f>'2011'!F10</f>
        <v>0</v>
      </c>
      <c r="H64" s="64">
        <f>'2011'!G10</f>
        <v>21</v>
      </c>
      <c r="I64" s="64">
        <f>'2011'!H10</f>
        <v>7</v>
      </c>
      <c r="J64" s="64">
        <f>'2011'!I10</f>
        <v>3</v>
      </c>
      <c r="K64" s="64">
        <f>'2011'!J10</f>
        <v>13</v>
      </c>
      <c r="L64" s="64">
        <f>'2011'!K10</f>
        <v>11</v>
      </c>
      <c r="M64" s="64">
        <f>'2011'!L10</f>
        <v>19</v>
      </c>
      <c r="N64" s="64">
        <f>'2011'!M10</f>
        <v>2</v>
      </c>
      <c r="O64" s="78">
        <f t="shared" si="0"/>
        <v>0.36065573770491804</v>
      </c>
      <c r="P64" s="78">
        <f t="shared" si="1"/>
        <v>0.4675324675324675</v>
      </c>
      <c r="Q64" s="78">
        <f t="shared" si="2"/>
        <v>0.5081967213114754</v>
      </c>
      <c r="R64" s="81">
        <f t="shared" si="3"/>
        <v>0.975729188843943</v>
      </c>
    </row>
    <row r="65" spans="1:18" ht="12.75">
      <c r="A65" s="37" t="s">
        <v>62</v>
      </c>
      <c r="B65" s="63" t="s">
        <v>90</v>
      </c>
      <c r="C65" s="64">
        <f>'2012'!B10</f>
        <v>80</v>
      </c>
      <c r="D65" s="64">
        <f>'2012'!C10</f>
        <v>27</v>
      </c>
      <c r="E65" s="64">
        <f>'2012'!D10</f>
        <v>3</v>
      </c>
      <c r="F65" s="64">
        <f>'2012'!E10</f>
        <v>0</v>
      </c>
      <c r="G65" s="64">
        <f>'2012'!F10</f>
        <v>1</v>
      </c>
      <c r="H65" s="64">
        <f>'2012'!G10</f>
        <v>32</v>
      </c>
      <c r="I65" s="59">
        <f>'2012'!H10</f>
        <v>12</v>
      </c>
      <c r="J65" s="64">
        <f>'2012'!I10</f>
        <v>1</v>
      </c>
      <c r="K65" s="64">
        <f>'2012'!J10</f>
        <v>9</v>
      </c>
      <c r="L65" s="59">
        <f>'2012'!K10</f>
        <v>21</v>
      </c>
      <c r="M65" s="64">
        <f>'2012'!L10</f>
        <v>15</v>
      </c>
      <c r="N65" s="64">
        <f>'2012'!M10</f>
        <v>2</v>
      </c>
      <c r="O65" s="78">
        <f t="shared" si="0"/>
        <v>0.3375</v>
      </c>
      <c r="P65" s="78">
        <f t="shared" si="1"/>
        <v>0.47115384615384615</v>
      </c>
      <c r="Q65" s="78">
        <f t="shared" si="2"/>
        <v>0.4125</v>
      </c>
      <c r="R65" s="81">
        <f t="shared" si="3"/>
        <v>0.8836538461538461</v>
      </c>
    </row>
    <row r="66" spans="1:18" ht="12.75">
      <c r="A66" s="39" t="s">
        <v>62</v>
      </c>
      <c r="B66" s="63" t="s">
        <v>116</v>
      </c>
      <c r="C66" s="64">
        <f>'2014'!B13</f>
        <v>75</v>
      </c>
      <c r="D66" s="64">
        <f>'2014'!C13</f>
        <v>24</v>
      </c>
      <c r="E66" s="64">
        <f>'2014'!D13</f>
        <v>6</v>
      </c>
      <c r="F66" s="64">
        <f>'2014'!E13</f>
        <v>0</v>
      </c>
      <c r="G66" s="64">
        <f>'2014'!F13</f>
        <v>0</v>
      </c>
      <c r="H66" s="64">
        <f>'2014'!G13</f>
        <v>29</v>
      </c>
      <c r="I66" s="59">
        <f>'2014'!H13</f>
        <v>15</v>
      </c>
      <c r="J66" s="64">
        <f>'2014'!I13</f>
        <v>4</v>
      </c>
      <c r="K66" s="64">
        <f>'2014'!J13</f>
        <v>10</v>
      </c>
      <c r="L66" s="64">
        <f>'2014'!K13</f>
        <v>14</v>
      </c>
      <c r="M66" s="64">
        <f>'2014'!L13</f>
        <v>24</v>
      </c>
      <c r="N66" s="64">
        <f>'2014'!M13</f>
        <v>2</v>
      </c>
      <c r="O66" s="78">
        <f>D66/C66</f>
        <v>0.32</v>
      </c>
      <c r="P66" s="78">
        <f t="shared" si="1"/>
        <v>0.4421052631578947</v>
      </c>
      <c r="Q66" s="78">
        <f>((D66-E66-F66-G66)+(E66*2)+(F66*3)+(G66*4))/C66</f>
        <v>0.4</v>
      </c>
      <c r="R66" s="81">
        <f>P66+Q66</f>
        <v>0.8421052631578947</v>
      </c>
    </row>
    <row r="67" spans="1:18" ht="12.75">
      <c r="A67" s="37" t="s">
        <v>72</v>
      </c>
      <c r="B67" s="113" t="s">
        <v>19</v>
      </c>
      <c r="C67" s="64">
        <f>'2009'!B12</f>
        <v>5</v>
      </c>
      <c r="D67" s="64">
        <f>'2009'!C12</f>
        <v>0</v>
      </c>
      <c r="E67" s="64">
        <f>'2009'!D12</f>
        <v>0</v>
      </c>
      <c r="F67" s="64">
        <f>'2009'!E12</f>
        <v>0</v>
      </c>
      <c r="G67" s="64">
        <f>'2009'!F12</f>
        <v>0</v>
      </c>
      <c r="H67" s="64">
        <f>'2009'!G12</f>
        <v>2</v>
      </c>
      <c r="I67" s="64">
        <f>'2009'!H12</f>
        <v>1</v>
      </c>
      <c r="J67" s="64">
        <f>'2009'!I12</f>
        <v>0</v>
      </c>
      <c r="K67" s="64">
        <f>'2009'!J12</f>
        <v>0</v>
      </c>
      <c r="L67" s="64">
        <f>'2009'!K12</f>
        <v>3</v>
      </c>
      <c r="M67" s="64">
        <f>'2009'!L12</f>
        <v>0</v>
      </c>
      <c r="N67" s="64">
        <f>'2009'!M12</f>
        <v>0</v>
      </c>
      <c r="O67" s="78">
        <f t="shared" si="0"/>
        <v>0</v>
      </c>
      <c r="P67" s="78">
        <f t="shared" si="1"/>
        <v>0.375</v>
      </c>
      <c r="Q67" s="78">
        <f t="shared" si="2"/>
        <v>0</v>
      </c>
      <c r="R67" s="81">
        <f t="shared" si="3"/>
        <v>0.375</v>
      </c>
    </row>
    <row r="68" spans="1:18" ht="12.75">
      <c r="A68" s="37" t="s">
        <v>61</v>
      </c>
      <c r="B68" s="113" t="s">
        <v>42</v>
      </c>
      <c r="C68" s="64">
        <f>'2010'!B11</f>
        <v>19</v>
      </c>
      <c r="D68" s="64">
        <f>'2010'!C11</f>
        <v>8</v>
      </c>
      <c r="E68" s="64">
        <f>'2010'!D11</f>
        <v>3</v>
      </c>
      <c r="F68" s="64">
        <f>'2010'!E11</f>
        <v>1</v>
      </c>
      <c r="G68" s="64">
        <f>'2010'!F11</f>
        <v>1</v>
      </c>
      <c r="H68" s="64">
        <f>'2010'!G11</f>
        <v>7</v>
      </c>
      <c r="I68" s="64">
        <f>'2010'!H11</f>
        <v>0</v>
      </c>
      <c r="J68" s="64">
        <f>'2010'!I11</f>
        <v>1</v>
      </c>
      <c r="K68" s="64">
        <f>'2010'!J11</f>
        <v>0</v>
      </c>
      <c r="L68" s="64">
        <f>'2010'!K11</f>
        <v>0</v>
      </c>
      <c r="M68" s="64">
        <f>'2010'!L11</f>
        <v>3</v>
      </c>
      <c r="N68" s="64">
        <f>'2010'!M11</f>
        <v>0</v>
      </c>
      <c r="O68" s="78">
        <f t="shared" si="0"/>
        <v>0.42105263157894735</v>
      </c>
      <c r="P68" s="78">
        <f t="shared" si="1"/>
        <v>0.45</v>
      </c>
      <c r="Q68" s="78">
        <f t="shared" si="2"/>
        <v>0.8421052631578947</v>
      </c>
      <c r="R68" s="81">
        <f t="shared" si="3"/>
        <v>1.2921052631578946</v>
      </c>
    </row>
    <row r="69" spans="1:18" ht="12.75">
      <c r="A69" s="37" t="s">
        <v>61</v>
      </c>
      <c r="B69" s="63" t="s">
        <v>89</v>
      </c>
      <c r="C69" s="64">
        <f>'2011'!B11</f>
        <v>24</v>
      </c>
      <c r="D69" s="64">
        <f>'2011'!C11</f>
        <v>3</v>
      </c>
      <c r="E69" s="64">
        <f>'2011'!D11</f>
        <v>0</v>
      </c>
      <c r="F69" s="64">
        <f>'2011'!E11</f>
        <v>0</v>
      </c>
      <c r="G69" s="64">
        <f>'2011'!F11</f>
        <v>0</v>
      </c>
      <c r="H69" s="64">
        <f>'2011'!G11</f>
        <v>16</v>
      </c>
      <c r="I69" s="64">
        <f>'2011'!H11</f>
        <v>3</v>
      </c>
      <c r="J69" s="64">
        <f>'2011'!I11</f>
        <v>3</v>
      </c>
      <c r="K69" s="64">
        <f>'2011'!J11</f>
        <v>2</v>
      </c>
      <c r="L69" s="64">
        <f>'2011'!K11</f>
        <v>7</v>
      </c>
      <c r="M69" s="64">
        <f>'2011'!L11</f>
        <v>4</v>
      </c>
      <c r="N69" s="64">
        <f>'2011'!M11</f>
        <v>0</v>
      </c>
      <c r="O69" s="78">
        <f t="shared" si="0"/>
        <v>0.125</v>
      </c>
      <c r="P69" s="78">
        <f t="shared" si="1"/>
        <v>0.38235294117647056</v>
      </c>
      <c r="Q69" s="78">
        <f t="shared" si="2"/>
        <v>0.125</v>
      </c>
      <c r="R69" s="81">
        <f t="shared" si="3"/>
        <v>0.5073529411764706</v>
      </c>
    </row>
    <row r="70" spans="1:18" ht="12.75">
      <c r="A70" s="37" t="s">
        <v>61</v>
      </c>
      <c r="B70" s="63" t="s">
        <v>90</v>
      </c>
      <c r="C70" s="64">
        <f>'2012'!B11</f>
        <v>59</v>
      </c>
      <c r="D70" s="64">
        <f>'2012'!C11</f>
        <v>18</v>
      </c>
      <c r="E70" s="64">
        <f>'2012'!D11</f>
        <v>4</v>
      </c>
      <c r="F70" s="64">
        <f>'2012'!E11</f>
        <v>2</v>
      </c>
      <c r="G70" s="64">
        <f>'2012'!F11</f>
        <v>1</v>
      </c>
      <c r="H70" s="64">
        <f>'2012'!G11</f>
        <v>14</v>
      </c>
      <c r="I70" s="64">
        <f>'2012'!H11</f>
        <v>3</v>
      </c>
      <c r="J70" s="64">
        <f>'2012'!I11</f>
        <v>3</v>
      </c>
      <c r="K70" s="64">
        <f>'2012'!J11</f>
        <v>10</v>
      </c>
      <c r="L70" s="64">
        <f>'2012'!K11</f>
        <v>5</v>
      </c>
      <c r="M70" s="64">
        <f>'2012'!L11</f>
        <v>13</v>
      </c>
      <c r="N70" s="64">
        <f>'2012'!M11</f>
        <v>1</v>
      </c>
      <c r="O70" s="78">
        <f aca="true" t="shared" si="4" ref="O70:O101">D70/C70</f>
        <v>0.3050847457627119</v>
      </c>
      <c r="P70" s="78">
        <f t="shared" si="1"/>
        <v>0.38235294117647056</v>
      </c>
      <c r="Q70" s="78">
        <f aca="true" t="shared" si="5" ref="Q70:Q101">((D70-E70-F70-G70)+(E70*2)+(F70*3)+(G70*4))/C70</f>
        <v>0.4915254237288136</v>
      </c>
      <c r="R70" s="81">
        <f aca="true" t="shared" si="6" ref="R70:R115">P70+Q70</f>
        <v>0.8738783649052841</v>
      </c>
    </row>
    <row r="71" spans="1:18" ht="12.75">
      <c r="A71" s="37" t="s">
        <v>61</v>
      </c>
      <c r="B71" s="63" t="s">
        <v>108</v>
      </c>
      <c r="C71" s="64">
        <f>'2013'!B10</f>
        <v>48</v>
      </c>
      <c r="D71" s="64">
        <f>'2013'!C10</f>
        <v>14</v>
      </c>
      <c r="E71" s="64">
        <f>'2013'!D10</f>
        <v>2</v>
      </c>
      <c r="F71" s="64">
        <f>'2013'!E10</f>
        <v>0</v>
      </c>
      <c r="G71" s="64">
        <f>'2013'!F10</f>
        <v>0</v>
      </c>
      <c r="H71" s="64">
        <f>'2013'!G10</f>
        <v>4</v>
      </c>
      <c r="I71" s="64">
        <f>'2013'!H10</f>
        <v>0</v>
      </c>
      <c r="J71" s="64">
        <f>'2013'!I10</f>
        <v>4</v>
      </c>
      <c r="K71" s="64">
        <f>'2013'!J10</f>
        <v>8</v>
      </c>
      <c r="L71" s="64">
        <f>'2013'!K10</f>
        <v>15</v>
      </c>
      <c r="M71" s="64">
        <f>'2013'!L10</f>
        <v>8</v>
      </c>
      <c r="N71" s="64">
        <f>'2013'!M10</f>
        <v>2</v>
      </c>
      <c r="O71" s="78">
        <f t="shared" si="4"/>
        <v>0.2916666666666667</v>
      </c>
      <c r="P71" s="78">
        <f t="shared" si="1"/>
        <v>0.4782608695652174</v>
      </c>
      <c r="Q71" s="78">
        <f t="shared" si="5"/>
        <v>0.3333333333333333</v>
      </c>
      <c r="R71" s="81">
        <f>P71+Q71</f>
        <v>0.8115942028985508</v>
      </c>
    </row>
    <row r="72" spans="1:18" ht="12.75">
      <c r="A72" s="37" t="s">
        <v>57</v>
      </c>
      <c r="B72" s="113" t="s">
        <v>42</v>
      </c>
      <c r="C72" s="64">
        <f>'2010'!B12</f>
        <v>42</v>
      </c>
      <c r="D72" s="64">
        <f>'2010'!C12</f>
        <v>19</v>
      </c>
      <c r="E72" s="64">
        <f>'2010'!D12</f>
        <v>5</v>
      </c>
      <c r="F72" s="64">
        <f>'2010'!E12</f>
        <v>0</v>
      </c>
      <c r="G72" s="64">
        <f>'2010'!F12</f>
        <v>1</v>
      </c>
      <c r="H72" s="64">
        <f>'2010'!G12</f>
        <v>9</v>
      </c>
      <c r="I72" s="64">
        <f>'2010'!H12</f>
        <v>3</v>
      </c>
      <c r="J72" s="64">
        <f>'2010'!I12</f>
        <v>0</v>
      </c>
      <c r="K72" s="64">
        <f>'2010'!J12</f>
        <v>6</v>
      </c>
      <c r="L72" s="64">
        <f>'2010'!K12</f>
        <v>5</v>
      </c>
      <c r="M72" s="64">
        <f>'2010'!L12</f>
        <v>11</v>
      </c>
      <c r="N72" s="64">
        <f>'2010'!M12</f>
        <v>0</v>
      </c>
      <c r="O72" s="78">
        <f t="shared" si="4"/>
        <v>0.4523809523809524</v>
      </c>
      <c r="P72" s="78">
        <f t="shared" si="1"/>
        <v>0.5106382978723404</v>
      </c>
      <c r="Q72" s="78">
        <f t="shared" si="5"/>
        <v>0.6428571428571429</v>
      </c>
      <c r="R72" s="81">
        <f t="shared" si="6"/>
        <v>1.1534954407294833</v>
      </c>
    </row>
    <row r="73" spans="1:18" ht="12.75">
      <c r="A73" s="37" t="s">
        <v>57</v>
      </c>
      <c r="B73" s="63" t="s">
        <v>89</v>
      </c>
      <c r="C73" s="64">
        <f>'2011'!B12</f>
        <v>63</v>
      </c>
      <c r="D73" s="64">
        <f>'2011'!C12</f>
        <v>28</v>
      </c>
      <c r="E73" s="64">
        <f>'2011'!D12</f>
        <v>6</v>
      </c>
      <c r="F73" s="64">
        <f>'2011'!E12</f>
        <v>1</v>
      </c>
      <c r="G73" s="59">
        <f>'2011'!F12</f>
        <v>4</v>
      </c>
      <c r="H73" s="64">
        <f>'2011'!G12</f>
        <v>17</v>
      </c>
      <c r="I73" s="64">
        <f>'2011'!H12</f>
        <v>5</v>
      </c>
      <c r="J73" s="64">
        <f>'2011'!I12</f>
        <v>0</v>
      </c>
      <c r="K73" s="64">
        <f>'2011'!J12</f>
        <v>8</v>
      </c>
      <c r="L73" s="64">
        <f>'2011'!K12</f>
        <v>8</v>
      </c>
      <c r="M73" s="64">
        <f>'2011'!L12</f>
        <v>24</v>
      </c>
      <c r="N73" s="64">
        <f>'2011'!M12</f>
        <v>0</v>
      </c>
      <c r="O73" s="78">
        <f t="shared" si="4"/>
        <v>0.4444444444444444</v>
      </c>
      <c r="P73" s="78">
        <f t="shared" si="1"/>
        <v>0.5070422535211268</v>
      </c>
      <c r="Q73" s="60">
        <f t="shared" si="5"/>
        <v>0.7619047619047619</v>
      </c>
      <c r="R73" s="81">
        <f t="shared" si="6"/>
        <v>1.2689470154258886</v>
      </c>
    </row>
    <row r="74" spans="1:18" ht="12.75">
      <c r="A74" s="37" t="s">
        <v>57</v>
      </c>
      <c r="B74" s="63" t="s">
        <v>90</v>
      </c>
      <c r="C74" s="64">
        <f>'2012'!B12</f>
        <v>79</v>
      </c>
      <c r="D74" s="64">
        <f>'2012'!C12</f>
        <v>24</v>
      </c>
      <c r="E74" s="64">
        <f>'2012'!D12</f>
        <v>7</v>
      </c>
      <c r="F74" s="64">
        <f>'2012'!E12</f>
        <v>0</v>
      </c>
      <c r="G74" s="64">
        <f>'2012'!F12</f>
        <v>2</v>
      </c>
      <c r="H74" s="64">
        <f>'2012'!G12</f>
        <v>19</v>
      </c>
      <c r="I74" s="64">
        <f>'2012'!H12</f>
        <v>2</v>
      </c>
      <c r="J74" s="64">
        <f>'2012'!I12</f>
        <v>0</v>
      </c>
      <c r="K74" s="59">
        <f>'2012'!J12</f>
        <v>14</v>
      </c>
      <c r="L74" s="64">
        <f>'2012'!K12</f>
        <v>12</v>
      </c>
      <c r="M74" s="64">
        <f>'2012'!L12</f>
        <v>21</v>
      </c>
      <c r="N74" s="64">
        <f>'2012'!M12</f>
        <v>2</v>
      </c>
      <c r="O74" s="78">
        <f t="shared" si="4"/>
        <v>0.3037974683544304</v>
      </c>
      <c r="P74" s="78">
        <f t="shared" si="1"/>
        <v>0.3870967741935484</v>
      </c>
      <c r="Q74" s="78">
        <f t="shared" si="5"/>
        <v>0.46835443037974683</v>
      </c>
      <c r="R74" s="81">
        <f t="shared" si="6"/>
        <v>0.8554512045732952</v>
      </c>
    </row>
    <row r="75" spans="1:18" ht="12.75">
      <c r="A75" s="37" t="s">
        <v>57</v>
      </c>
      <c r="B75" s="63" t="s">
        <v>108</v>
      </c>
      <c r="C75" s="64">
        <f>'2013'!B11</f>
        <v>59</v>
      </c>
      <c r="D75" s="64">
        <f>'2013'!C11</f>
        <v>19</v>
      </c>
      <c r="E75" s="64">
        <f>'2013'!D11</f>
        <v>3</v>
      </c>
      <c r="F75" s="64">
        <f>'2013'!E11</f>
        <v>0</v>
      </c>
      <c r="G75" s="64">
        <f>'2013'!F11</f>
        <v>0</v>
      </c>
      <c r="H75" s="64">
        <f>'2013'!G11</f>
        <v>21</v>
      </c>
      <c r="I75" s="64">
        <f>'2013'!H11</f>
        <v>2</v>
      </c>
      <c r="J75" s="64">
        <f>'2013'!I11</f>
        <v>2</v>
      </c>
      <c r="K75" s="64">
        <f>'2013'!J11</f>
        <v>8</v>
      </c>
      <c r="L75" s="64">
        <f>'2013'!K11</f>
        <v>12</v>
      </c>
      <c r="M75" s="64">
        <f>'2013'!L11</f>
        <v>11</v>
      </c>
      <c r="N75" s="64">
        <f>'2013'!M11</f>
        <v>1</v>
      </c>
      <c r="O75" s="78">
        <f t="shared" si="4"/>
        <v>0.3220338983050847</v>
      </c>
      <c r="P75" s="78">
        <f t="shared" si="1"/>
        <v>0.44594594594594594</v>
      </c>
      <c r="Q75" s="78">
        <f t="shared" si="5"/>
        <v>0.3728813559322034</v>
      </c>
      <c r="R75" s="81">
        <f>P75+Q75</f>
        <v>0.8188273018781493</v>
      </c>
    </row>
    <row r="76" spans="1:18" ht="12.75">
      <c r="A76" s="37" t="s">
        <v>57</v>
      </c>
      <c r="B76" s="63" t="s">
        <v>116</v>
      </c>
      <c r="C76" s="64">
        <f>'2014'!B14</f>
        <v>5</v>
      </c>
      <c r="D76" s="64">
        <f>'2014'!C14</f>
        <v>1</v>
      </c>
      <c r="E76" s="64">
        <f>'2014'!D14</f>
        <v>1</v>
      </c>
      <c r="F76" s="64">
        <f>'2014'!E14</f>
        <v>0</v>
      </c>
      <c r="G76" s="64">
        <f>'2014'!F14</f>
        <v>0</v>
      </c>
      <c r="H76" s="64">
        <f>'2014'!G14</f>
        <v>2</v>
      </c>
      <c r="I76" s="64">
        <f>'2014'!H14</f>
        <v>1</v>
      </c>
      <c r="J76" s="64">
        <f>'2014'!I14</f>
        <v>0</v>
      </c>
      <c r="K76" s="64">
        <f>'2014'!J14</f>
        <v>0</v>
      </c>
      <c r="L76" s="64">
        <f>'2014'!K14</f>
        <v>2</v>
      </c>
      <c r="M76" s="64">
        <f>'2014'!L14</f>
        <v>0</v>
      </c>
      <c r="N76" s="64">
        <f>'2014'!M14</f>
        <v>0</v>
      </c>
      <c r="O76" s="78">
        <f t="shared" si="4"/>
        <v>0.2</v>
      </c>
      <c r="P76" s="78">
        <f t="shared" si="1"/>
        <v>0.42857142857142855</v>
      </c>
      <c r="Q76" s="78">
        <f t="shared" si="5"/>
        <v>0.4</v>
      </c>
      <c r="R76" s="81">
        <f>P76+Q76</f>
        <v>0.8285714285714285</v>
      </c>
    </row>
    <row r="77" spans="1:18" ht="12.75">
      <c r="A77" s="39" t="s">
        <v>117</v>
      </c>
      <c r="B77" s="63" t="s">
        <v>108</v>
      </c>
      <c r="C77" s="64">
        <f>'2013'!B12</f>
        <v>40</v>
      </c>
      <c r="D77" s="64">
        <f>'2013'!C12</f>
        <v>14</v>
      </c>
      <c r="E77" s="64">
        <f>'2013'!D12</f>
        <v>3</v>
      </c>
      <c r="F77" s="64">
        <f>'2013'!E12</f>
        <v>1</v>
      </c>
      <c r="G77" s="64">
        <f>'2013'!F12</f>
        <v>0</v>
      </c>
      <c r="H77" s="64">
        <f>'2013'!G12</f>
        <v>15</v>
      </c>
      <c r="I77" s="64">
        <f>'2013'!H12</f>
        <v>6</v>
      </c>
      <c r="J77" s="64">
        <f>'2013'!I12</f>
        <v>2</v>
      </c>
      <c r="K77" s="64">
        <f>'2013'!J12</f>
        <v>5</v>
      </c>
      <c r="L77" s="64">
        <f>'2013'!K12</f>
        <v>5</v>
      </c>
      <c r="M77" s="64">
        <f>'2013'!L12</f>
        <v>12</v>
      </c>
      <c r="N77" s="64">
        <f>'2013'!M12</f>
        <v>0</v>
      </c>
      <c r="O77" s="78">
        <f t="shared" si="4"/>
        <v>0.35</v>
      </c>
      <c r="P77" s="78">
        <f t="shared" si="1"/>
        <v>0.44680851063829785</v>
      </c>
      <c r="Q77" s="78">
        <f t="shared" si="5"/>
        <v>0.475</v>
      </c>
      <c r="R77" s="81">
        <f>P77+Q77</f>
        <v>0.9218085106382978</v>
      </c>
    </row>
    <row r="78" spans="1:18" ht="12.75">
      <c r="A78" s="39" t="s">
        <v>117</v>
      </c>
      <c r="B78" s="63" t="s">
        <v>116</v>
      </c>
      <c r="C78" s="64">
        <f>'2014'!B15</f>
        <v>47</v>
      </c>
      <c r="D78" s="64">
        <f>'2014'!C15</f>
        <v>12</v>
      </c>
      <c r="E78" s="64">
        <f>'2014'!D15</f>
        <v>4</v>
      </c>
      <c r="F78" s="64">
        <f>'2014'!E15</f>
        <v>0</v>
      </c>
      <c r="G78" s="64">
        <f>'2014'!F15</f>
        <v>1</v>
      </c>
      <c r="H78" s="64">
        <f>'2014'!G15</f>
        <v>15</v>
      </c>
      <c r="I78" s="64">
        <f>'2014'!H15</f>
        <v>6</v>
      </c>
      <c r="J78" s="64">
        <f>'2014'!I15</f>
        <v>1</v>
      </c>
      <c r="K78" s="59">
        <f>'2014'!J15</f>
        <v>14</v>
      </c>
      <c r="L78" s="64">
        <f>'2014'!K15</f>
        <v>4</v>
      </c>
      <c r="M78" s="64">
        <f>'2014'!L15</f>
        <v>6</v>
      </c>
      <c r="N78" s="64">
        <f>'2014'!M15</f>
        <v>0</v>
      </c>
      <c r="O78" s="78">
        <f t="shared" si="4"/>
        <v>0.2553191489361702</v>
      </c>
      <c r="P78" s="78">
        <f aca="true" t="shared" si="7" ref="P78:P143">(D78+J78+L78)/(C78+J78+L78+N78)</f>
        <v>0.3269230769230769</v>
      </c>
      <c r="Q78" s="78">
        <f t="shared" si="5"/>
        <v>0.40425531914893614</v>
      </c>
      <c r="R78" s="81">
        <f>P78+Q78</f>
        <v>0.7311783960720131</v>
      </c>
    </row>
    <row r="79" spans="1:18" ht="12.75">
      <c r="A79" s="37" t="s">
        <v>58</v>
      </c>
      <c r="B79" s="113" t="s">
        <v>42</v>
      </c>
      <c r="C79" s="64">
        <f>'2010'!B13</f>
        <v>19</v>
      </c>
      <c r="D79" s="64">
        <f>'2010'!C13</f>
        <v>3</v>
      </c>
      <c r="E79" s="64">
        <f>'2010'!D13</f>
        <v>3</v>
      </c>
      <c r="F79" s="64">
        <f>'2010'!E13</f>
        <v>0</v>
      </c>
      <c r="G79" s="64">
        <f>'2010'!F13</f>
        <v>0</v>
      </c>
      <c r="H79" s="64">
        <f>'2010'!G13</f>
        <v>6</v>
      </c>
      <c r="I79" s="64">
        <f>'2010'!H13</f>
        <v>1</v>
      </c>
      <c r="J79" s="64">
        <f>'2010'!I13</f>
        <v>0</v>
      </c>
      <c r="K79" s="64">
        <f>'2010'!J13</f>
        <v>8</v>
      </c>
      <c r="L79" s="64">
        <f>'2010'!K13</f>
        <v>4</v>
      </c>
      <c r="M79" s="64">
        <f>'2010'!L13</f>
        <v>0</v>
      </c>
      <c r="N79" s="64">
        <f>'2010'!M13</f>
        <v>0</v>
      </c>
      <c r="O79" s="78">
        <f t="shared" si="4"/>
        <v>0.15789473684210525</v>
      </c>
      <c r="P79" s="78">
        <f t="shared" si="7"/>
        <v>0.30434782608695654</v>
      </c>
      <c r="Q79" s="78">
        <f t="shared" si="5"/>
        <v>0.3157894736842105</v>
      </c>
      <c r="R79" s="81">
        <f t="shared" si="6"/>
        <v>0.620137299771167</v>
      </c>
    </row>
    <row r="80" spans="1:18" ht="12.75">
      <c r="A80" s="37" t="s">
        <v>58</v>
      </c>
      <c r="B80" s="63" t="s">
        <v>89</v>
      </c>
      <c r="C80" s="64">
        <f>'2011'!B13</f>
        <v>40</v>
      </c>
      <c r="D80" s="64">
        <f>'2011'!C13</f>
        <v>14</v>
      </c>
      <c r="E80" s="64">
        <f>'2011'!D13</f>
        <v>5</v>
      </c>
      <c r="F80" s="64">
        <f>'2011'!E13</f>
        <v>0</v>
      </c>
      <c r="G80" s="64">
        <f>'2011'!F13</f>
        <v>0</v>
      </c>
      <c r="H80" s="64">
        <f>'2011'!G13</f>
        <v>15</v>
      </c>
      <c r="I80" s="64">
        <f>'2011'!H13</f>
        <v>1</v>
      </c>
      <c r="J80" s="64">
        <f>'2011'!I13</f>
        <v>1</v>
      </c>
      <c r="K80" s="64">
        <f>'2011'!J13</f>
        <v>5</v>
      </c>
      <c r="L80" s="64">
        <f>'2011'!K13</f>
        <v>5</v>
      </c>
      <c r="M80" s="64">
        <f>'2011'!L13</f>
        <v>11</v>
      </c>
      <c r="N80" s="64">
        <f>'2011'!M13</f>
        <v>0</v>
      </c>
      <c r="O80" s="78">
        <f t="shared" si="4"/>
        <v>0.35</v>
      </c>
      <c r="P80" s="78">
        <f t="shared" si="7"/>
        <v>0.43478260869565216</v>
      </c>
      <c r="Q80" s="78">
        <f t="shared" si="5"/>
        <v>0.475</v>
      </c>
      <c r="R80" s="81">
        <f t="shared" si="6"/>
        <v>0.9097826086956522</v>
      </c>
    </row>
    <row r="81" spans="1:18" ht="12.75">
      <c r="A81" s="39" t="s">
        <v>103</v>
      </c>
      <c r="B81" s="63" t="s">
        <v>108</v>
      </c>
      <c r="C81" s="64">
        <f>'2013'!B13</f>
        <v>42</v>
      </c>
      <c r="D81" s="64">
        <f>'2013'!C13</f>
        <v>18</v>
      </c>
      <c r="E81" s="64">
        <f>'2013'!D13</f>
        <v>3</v>
      </c>
      <c r="F81" s="64">
        <f>'2013'!E13</f>
        <v>1</v>
      </c>
      <c r="G81" s="64">
        <f>'2013'!F13</f>
        <v>0</v>
      </c>
      <c r="H81" s="64">
        <f>'2013'!G13</f>
        <v>13</v>
      </c>
      <c r="I81" s="64">
        <f>'2013'!H13</f>
        <v>3</v>
      </c>
      <c r="J81" s="64">
        <f>'2013'!I13</f>
        <v>0</v>
      </c>
      <c r="K81" s="64">
        <f>'2013'!J13</f>
        <v>5</v>
      </c>
      <c r="L81" s="64">
        <f>'2013'!K13</f>
        <v>4</v>
      </c>
      <c r="M81" s="64">
        <f>'2013'!L13</f>
        <v>13</v>
      </c>
      <c r="N81" s="64">
        <f>'2013'!M13</f>
        <v>2</v>
      </c>
      <c r="O81" s="78">
        <f t="shared" si="4"/>
        <v>0.42857142857142855</v>
      </c>
      <c r="P81" s="78">
        <f t="shared" si="7"/>
        <v>0.4583333333333333</v>
      </c>
      <c r="Q81" s="78">
        <f t="shared" si="5"/>
        <v>0.5476190476190477</v>
      </c>
      <c r="R81" s="81">
        <f>P81+Q81</f>
        <v>1.005952380952381</v>
      </c>
    </row>
    <row r="82" spans="1:18" ht="12.75">
      <c r="A82" s="39" t="s">
        <v>103</v>
      </c>
      <c r="B82" s="63" t="s">
        <v>116</v>
      </c>
      <c r="C82" s="64">
        <f>'2014'!B16</f>
        <v>58</v>
      </c>
      <c r="D82" s="64">
        <f>'2014'!C16</f>
        <v>17</v>
      </c>
      <c r="E82" s="64">
        <f>'2014'!D16</f>
        <v>4</v>
      </c>
      <c r="F82" s="64">
        <f>'2014'!E16</f>
        <v>0</v>
      </c>
      <c r="G82" s="64">
        <f>'2014'!F16</f>
        <v>1</v>
      </c>
      <c r="H82" s="64">
        <f>'2014'!G16</f>
        <v>15</v>
      </c>
      <c r="I82" s="64">
        <f>'2014'!H16</f>
        <v>7</v>
      </c>
      <c r="J82" s="64">
        <f>'2014'!I16</f>
        <v>0</v>
      </c>
      <c r="K82" s="64">
        <f>'2014'!J16</f>
        <v>2</v>
      </c>
      <c r="L82" s="64">
        <f>'2014'!K16</f>
        <v>3</v>
      </c>
      <c r="M82" s="64">
        <f>'2014'!L16</f>
        <v>7</v>
      </c>
      <c r="N82" s="64">
        <f>'2014'!M16</f>
        <v>1</v>
      </c>
      <c r="O82" s="78">
        <f t="shared" si="4"/>
        <v>0.29310344827586204</v>
      </c>
      <c r="P82" s="78">
        <f t="shared" si="7"/>
        <v>0.3225806451612903</v>
      </c>
      <c r="Q82" s="78">
        <f t="shared" si="5"/>
        <v>0.41379310344827586</v>
      </c>
      <c r="R82" s="81">
        <f>P82+Q82</f>
        <v>0.7363737486095662</v>
      </c>
    </row>
    <row r="83" spans="1:18" ht="12.75">
      <c r="A83" s="39" t="s">
        <v>103</v>
      </c>
      <c r="B83" s="63" t="s">
        <v>128</v>
      </c>
      <c r="C83" s="59">
        <f>'2015'!B13</f>
        <v>109</v>
      </c>
      <c r="D83" s="59">
        <f>'2015'!C13</f>
        <v>35</v>
      </c>
      <c r="E83" s="64">
        <f>'2015'!D13</f>
        <v>7</v>
      </c>
      <c r="F83" s="64">
        <f>'2015'!E13</f>
        <v>1</v>
      </c>
      <c r="G83" s="64">
        <f>'2015'!F13</f>
        <v>1</v>
      </c>
      <c r="H83" s="64">
        <f>'2015'!G13</f>
        <v>22</v>
      </c>
      <c r="I83" s="64">
        <f>'2015'!H13</f>
        <v>9</v>
      </c>
      <c r="J83" s="64">
        <f>'2015'!I13</f>
        <v>1</v>
      </c>
      <c r="K83" s="64">
        <f>'2015'!J13</f>
        <v>12</v>
      </c>
      <c r="L83" s="64">
        <f>'2015'!K13</f>
        <v>11</v>
      </c>
      <c r="M83" s="64">
        <f>'2015'!L13</f>
        <v>26</v>
      </c>
      <c r="N83" s="64">
        <f>'2015'!M13</f>
        <v>2</v>
      </c>
      <c r="O83" s="78">
        <f t="shared" si="4"/>
        <v>0.3211009174311927</v>
      </c>
      <c r="P83" s="78">
        <f t="shared" si="7"/>
        <v>0.3821138211382114</v>
      </c>
      <c r="Q83" s="78">
        <f t="shared" si="5"/>
        <v>0.43119266055045874</v>
      </c>
      <c r="R83" s="81">
        <f>P83+Q83</f>
        <v>0.8133064816886701</v>
      </c>
    </row>
    <row r="84" spans="1:18" ht="12.75">
      <c r="A84" s="39" t="s">
        <v>104</v>
      </c>
      <c r="B84" s="63" t="s">
        <v>108</v>
      </c>
      <c r="C84" s="64">
        <f>'2013'!B14</f>
        <v>56</v>
      </c>
      <c r="D84" s="64">
        <f>'2013'!C14</f>
        <v>17</v>
      </c>
      <c r="E84" s="64">
        <f>'2013'!D14</f>
        <v>5</v>
      </c>
      <c r="F84" s="64">
        <f>'2013'!E14</f>
        <v>1</v>
      </c>
      <c r="G84" s="64">
        <f>'2013'!F14</f>
        <v>0</v>
      </c>
      <c r="H84" s="64">
        <f>'2013'!G14</f>
        <v>18</v>
      </c>
      <c r="I84" s="64">
        <f>'2013'!H14</f>
        <v>4</v>
      </c>
      <c r="J84" s="64">
        <f>'2013'!I14</f>
        <v>0</v>
      </c>
      <c r="K84" s="64">
        <f>'2013'!J14</f>
        <v>5</v>
      </c>
      <c r="L84" s="64">
        <f>'2013'!K14</f>
        <v>11</v>
      </c>
      <c r="M84" s="64">
        <f>'2013'!L14</f>
        <v>15</v>
      </c>
      <c r="N84" s="64">
        <f>'2013'!M14</f>
        <v>1</v>
      </c>
      <c r="O84" s="78">
        <f t="shared" si="4"/>
        <v>0.30357142857142855</v>
      </c>
      <c r="P84" s="78">
        <f t="shared" si="7"/>
        <v>0.4117647058823529</v>
      </c>
      <c r="Q84" s="78">
        <f t="shared" si="5"/>
        <v>0.42857142857142855</v>
      </c>
      <c r="R84" s="81">
        <f>P84+Q84</f>
        <v>0.8403361344537814</v>
      </c>
    </row>
    <row r="85" spans="1:18" ht="12.75">
      <c r="A85" s="37" t="s">
        <v>66</v>
      </c>
      <c r="B85" s="63" t="s">
        <v>19</v>
      </c>
      <c r="C85" s="64">
        <f>'2009'!B13</f>
        <v>4</v>
      </c>
      <c r="D85" s="64">
        <f>'2009'!C13</f>
        <v>1</v>
      </c>
      <c r="E85" s="64">
        <f>'2009'!D13</f>
        <v>0</v>
      </c>
      <c r="F85" s="64">
        <f>'2009'!E13</f>
        <v>0</v>
      </c>
      <c r="G85" s="64">
        <f>'2009'!F13</f>
        <v>0</v>
      </c>
      <c r="H85" s="64">
        <f>'2009'!G13</f>
        <v>0</v>
      </c>
      <c r="I85" s="64">
        <f>'2009'!H13</f>
        <v>0</v>
      </c>
      <c r="J85" s="64">
        <f>'2009'!I13</f>
        <v>0</v>
      </c>
      <c r="K85" s="64">
        <f>'2009'!J13</f>
        <v>2</v>
      </c>
      <c r="L85" s="64">
        <f>'2009'!K13</f>
        <v>0</v>
      </c>
      <c r="M85" s="64">
        <f>'2009'!L13</f>
        <v>0</v>
      </c>
      <c r="N85" s="64">
        <f>'2009'!M13</f>
        <v>2</v>
      </c>
      <c r="O85" s="78">
        <f t="shared" si="4"/>
        <v>0.25</v>
      </c>
      <c r="P85" s="78">
        <f t="shared" si="7"/>
        <v>0.16666666666666666</v>
      </c>
      <c r="Q85" s="78">
        <f t="shared" si="5"/>
        <v>0.25</v>
      </c>
      <c r="R85" s="81">
        <f t="shared" si="6"/>
        <v>0.41666666666666663</v>
      </c>
    </row>
    <row r="86" spans="1:18" ht="12.75">
      <c r="A86" s="37" t="s">
        <v>66</v>
      </c>
      <c r="B86" s="63" t="s">
        <v>42</v>
      </c>
      <c r="C86" s="64">
        <f>'2010'!B14</f>
        <v>44</v>
      </c>
      <c r="D86" s="64">
        <f>'2010'!C14</f>
        <v>16</v>
      </c>
      <c r="E86" s="64">
        <f>'2010'!D14</f>
        <v>1</v>
      </c>
      <c r="F86" s="64">
        <f>'2010'!E14</f>
        <v>1</v>
      </c>
      <c r="G86" s="64">
        <f>'2010'!F14</f>
        <v>0</v>
      </c>
      <c r="H86" s="64">
        <f>'2010'!G14</f>
        <v>16</v>
      </c>
      <c r="I86" s="64">
        <f>'2010'!H14</f>
        <v>4</v>
      </c>
      <c r="J86" s="64">
        <f>'2010'!I14</f>
        <v>0</v>
      </c>
      <c r="K86" s="64">
        <f>'2010'!J14</f>
        <v>5</v>
      </c>
      <c r="L86" s="64">
        <f>'2010'!K14</f>
        <v>8</v>
      </c>
      <c r="M86" s="64">
        <f>'2010'!L14</f>
        <v>17</v>
      </c>
      <c r="N86" s="64">
        <f>'2010'!M14</f>
        <v>1</v>
      </c>
      <c r="O86" s="78">
        <f t="shared" si="4"/>
        <v>0.36363636363636365</v>
      </c>
      <c r="P86" s="78">
        <f t="shared" si="7"/>
        <v>0.4528301886792453</v>
      </c>
      <c r="Q86" s="78">
        <f t="shared" si="5"/>
        <v>0.4318181818181818</v>
      </c>
      <c r="R86" s="81">
        <f t="shared" si="6"/>
        <v>0.8846483704974271</v>
      </c>
    </row>
    <row r="87" spans="1:18" ht="12.75">
      <c r="A87" s="37" t="s">
        <v>66</v>
      </c>
      <c r="B87" s="63" t="s">
        <v>89</v>
      </c>
      <c r="C87" s="64">
        <f>'2011'!B14</f>
        <v>48</v>
      </c>
      <c r="D87" s="64">
        <f>'2011'!C14</f>
        <v>17</v>
      </c>
      <c r="E87" s="64">
        <f>'2011'!D14</f>
        <v>3</v>
      </c>
      <c r="F87" s="64">
        <f>'2011'!E14</f>
        <v>2</v>
      </c>
      <c r="G87" s="64">
        <f>'2011'!F14</f>
        <v>0</v>
      </c>
      <c r="H87" s="64">
        <f>'2011'!G14</f>
        <v>29</v>
      </c>
      <c r="I87" s="64">
        <f>'2011'!H14</f>
        <v>5</v>
      </c>
      <c r="J87" s="64">
        <f>'2011'!I14</f>
        <v>1</v>
      </c>
      <c r="K87" s="64">
        <f>'2011'!J14</f>
        <v>6</v>
      </c>
      <c r="L87" s="64">
        <f>'2011'!K14</f>
        <v>15</v>
      </c>
      <c r="M87" s="64">
        <f>'2011'!L14</f>
        <v>7</v>
      </c>
      <c r="N87" s="64">
        <f>'2011'!M14</f>
        <v>1</v>
      </c>
      <c r="O87" s="78">
        <f t="shared" si="4"/>
        <v>0.3541666666666667</v>
      </c>
      <c r="P87" s="78">
        <f t="shared" si="7"/>
        <v>0.5076923076923077</v>
      </c>
      <c r="Q87" s="78">
        <f t="shared" si="5"/>
        <v>0.5</v>
      </c>
      <c r="R87" s="81">
        <f t="shared" si="6"/>
        <v>1.0076923076923077</v>
      </c>
    </row>
    <row r="88" spans="1:18" ht="12.75">
      <c r="A88" s="37" t="s">
        <v>66</v>
      </c>
      <c r="B88" s="63" t="s">
        <v>90</v>
      </c>
      <c r="C88" s="64">
        <f>'2012'!B13</f>
        <v>51</v>
      </c>
      <c r="D88" s="64">
        <f>'2012'!C13</f>
        <v>13</v>
      </c>
      <c r="E88" s="64">
        <f>'2012'!D13</f>
        <v>2</v>
      </c>
      <c r="F88" s="64">
        <f>'2012'!E13</f>
        <v>0</v>
      </c>
      <c r="G88" s="64">
        <f>'2012'!F13</f>
        <v>0</v>
      </c>
      <c r="H88" s="64">
        <f>'2012'!G13</f>
        <v>15</v>
      </c>
      <c r="I88" s="64">
        <f>'2012'!H13</f>
        <v>3</v>
      </c>
      <c r="J88" s="64">
        <f>'2012'!I13</f>
        <v>1</v>
      </c>
      <c r="K88" s="64">
        <f>'2012'!J13</f>
        <v>6</v>
      </c>
      <c r="L88" s="64">
        <f>'2012'!K13</f>
        <v>12</v>
      </c>
      <c r="M88" s="64">
        <f>'2012'!L13</f>
        <v>8</v>
      </c>
      <c r="N88" s="64">
        <f>'2012'!M13</f>
        <v>2</v>
      </c>
      <c r="O88" s="78">
        <f t="shared" si="4"/>
        <v>0.2549019607843137</v>
      </c>
      <c r="P88" s="78">
        <f t="shared" si="7"/>
        <v>0.3939393939393939</v>
      </c>
      <c r="Q88" s="78">
        <f t="shared" si="5"/>
        <v>0.29411764705882354</v>
      </c>
      <c r="R88" s="81">
        <f t="shared" si="6"/>
        <v>0.6880570409982174</v>
      </c>
    </row>
    <row r="89" spans="1:18" ht="12.75">
      <c r="A89" s="39" t="s">
        <v>85</v>
      </c>
      <c r="B89" s="63" t="s">
        <v>90</v>
      </c>
      <c r="C89" s="64">
        <f>'2012'!B14</f>
        <v>75</v>
      </c>
      <c r="D89" s="64">
        <f>'2012'!C14</f>
        <v>29</v>
      </c>
      <c r="E89" s="64">
        <f>'2012'!D14</f>
        <v>6</v>
      </c>
      <c r="F89" s="64">
        <f>'2012'!E14</f>
        <v>2</v>
      </c>
      <c r="G89" s="64">
        <f>'2012'!F14</f>
        <v>1</v>
      </c>
      <c r="H89" s="64">
        <f>'2012'!G14</f>
        <v>24</v>
      </c>
      <c r="I89" s="64">
        <f>'2012'!H14</f>
        <v>6</v>
      </c>
      <c r="J89" s="64">
        <f>'2012'!I14</f>
        <v>0</v>
      </c>
      <c r="K89" s="64">
        <f>'2012'!J14</f>
        <v>6</v>
      </c>
      <c r="L89" s="64">
        <f>'2012'!K14</f>
        <v>14</v>
      </c>
      <c r="M89" s="64">
        <f>'2012'!L14</f>
        <v>19</v>
      </c>
      <c r="N89" s="64">
        <f>'2012'!M14</f>
        <v>3</v>
      </c>
      <c r="O89" s="78">
        <f t="shared" si="4"/>
        <v>0.38666666666666666</v>
      </c>
      <c r="P89" s="78">
        <f t="shared" si="7"/>
        <v>0.4673913043478261</v>
      </c>
      <c r="Q89" s="78">
        <f t="shared" si="5"/>
        <v>0.56</v>
      </c>
      <c r="R89" s="81">
        <f t="shared" si="6"/>
        <v>1.0273913043478262</v>
      </c>
    </row>
    <row r="90" spans="1:18" ht="12.75">
      <c r="A90" s="39" t="s">
        <v>85</v>
      </c>
      <c r="B90" s="63" t="s">
        <v>108</v>
      </c>
      <c r="C90" s="64">
        <f>'2013'!B15</f>
        <v>78</v>
      </c>
      <c r="D90" s="64">
        <f>'2013'!C15</f>
        <v>30</v>
      </c>
      <c r="E90" s="64">
        <f>'2013'!D15</f>
        <v>8</v>
      </c>
      <c r="F90" s="64">
        <f>'2013'!E15</f>
        <v>1</v>
      </c>
      <c r="G90" s="59">
        <f>'2013'!F15</f>
        <v>3</v>
      </c>
      <c r="H90" s="64">
        <f>'2013'!G15</f>
        <v>23</v>
      </c>
      <c r="I90" s="64">
        <f>'2013'!H15</f>
        <v>6</v>
      </c>
      <c r="J90" s="64">
        <f>'2013'!I15</f>
        <v>0</v>
      </c>
      <c r="K90" s="64">
        <f>'2013'!J15</f>
        <v>7</v>
      </c>
      <c r="L90" s="64">
        <f>'2013'!K15</f>
        <v>16</v>
      </c>
      <c r="M90" s="64">
        <f>'2013'!L15</f>
        <v>23</v>
      </c>
      <c r="N90" s="64">
        <f>'2013'!M15</f>
        <v>3</v>
      </c>
      <c r="O90" s="78">
        <f t="shared" si="4"/>
        <v>0.38461538461538464</v>
      </c>
      <c r="P90" s="78">
        <f t="shared" si="7"/>
        <v>0.4742268041237113</v>
      </c>
      <c r="Q90" s="78">
        <f t="shared" si="5"/>
        <v>0.6282051282051282</v>
      </c>
      <c r="R90" s="81">
        <f>P90+Q90</f>
        <v>1.1024319323288396</v>
      </c>
    </row>
    <row r="91" spans="1:18" ht="12.75">
      <c r="A91" s="39" t="s">
        <v>85</v>
      </c>
      <c r="B91" s="63" t="s">
        <v>116</v>
      </c>
      <c r="C91" s="64">
        <f>'2014'!B17</f>
        <v>83</v>
      </c>
      <c r="D91" s="64">
        <f>'2014'!C17</f>
        <v>30</v>
      </c>
      <c r="E91" s="59">
        <f>'2014'!D17</f>
        <v>10</v>
      </c>
      <c r="F91" s="64">
        <f>'2014'!E17</f>
        <v>1</v>
      </c>
      <c r="G91" s="64">
        <f>'2014'!F17</f>
        <v>0</v>
      </c>
      <c r="H91" s="64">
        <f>'2014'!G17</f>
        <v>16</v>
      </c>
      <c r="I91" s="64">
        <f>'2014'!H17</f>
        <v>3</v>
      </c>
      <c r="J91" s="64">
        <f>'2014'!I17</f>
        <v>1</v>
      </c>
      <c r="K91" s="64">
        <f>'2014'!J17</f>
        <v>5</v>
      </c>
      <c r="L91" s="64">
        <f>'2014'!K17</f>
        <v>6</v>
      </c>
      <c r="M91" s="64">
        <f>'2014'!L17</f>
        <v>21</v>
      </c>
      <c r="N91" s="64">
        <f>'2014'!M17</f>
        <v>2</v>
      </c>
      <c r="O91" s="78">
        <f t="shared" si="4"/>
        <v>0.3614457831325301</v>
      </c>
      <c r="P91" s="78">
        <f t="shared" si="7"/>
        <v>0.40217391304347827</v>
      </c>
      <c r="Q91" s="78">
        <f t="shared" si="5"/>
        <v>0.5060240963855421</v>
      </c>
      <c r="R91" s="81">
        <f>P91+Q91</f>
        <v>0.9081980094290204</v>
      </c>
    </row>
    <row r="92" spans="1:18" ht="12.75">
      <c r="A92" s="39" t="s">
        <v>85</v>
      </c>
      <c r="B92" s="63" t="s">
        <v>128</v>
      </c>
      <c r="C92" s="59">
        <f>'2015'!B14</f>
        <v>105</v>
      </c>
      <c r="D92" s="64">
        <f>'2015'!C14</f>
        <v>32</v>
      </c>
      <c r="E92" s="64">
        <f>'2015'!D14</f>
        <v>6</v>
      </c>
      <c r="F92" s="64">
        <f>'2015'!E14</f>
        <v>0</v>
      </c>
      <c r="G92" s="64">
        <f>'2015'!F14</f>
        <v>2</v>
      </c>
      <c r="H92" s="64">
        <f>'2015'!G14</f>
        <v>33</v>
      </c>
      <c r="I92" s="59">
        <f>'2015'!H14</f>
        <v>12</v>
      </c>
      <c r="J92" s="64">
        <f>'2015'!I14</f>
        <v>0</v>
      </c>
      <c r="K92" s="64">
        <f>'2015'!J14</f>
        <v>7</v>
      </c>
      <c r="L92" s="59">
        <f>'2015'!K14</f>
        <v>24</v>
      </c>
      <c r="M92" s="64">
        <f>'2015'!L14</f>
        <v>26</v>
      </c>
      <c r="N92" s="64">
        <f>'2015'!M14</f>
        <v>3</v>
      </c>
      <c r="O92" s="78">
        <f t="shared" si="4"/>
        <v>0.3047619047619048</v>
      </c>
      <c r="P92" s="78">
        <f t="shared" si="7"/>
        <v>0.42424242424242425</v>
      </c>
      <c r="Q92" s="78">
        <f t="shared" si="5"/>
        <v>0.41904761904761906</v>
      </c>
      <c r="R92" s="81">
        <f>P92+Q92</f>
        <v>0.8432900432900433</v>
      </c>
    </row>
    <row r="93" spans="1:18" ht="12.75">
      <c r="A93" s="37" t="s">
        <v>59</v>
      </c>
      <c r="B93" s="113" t="s">
        <v>42</v>
      </c>
      <c r="C93" s="64">
        <f>'2010'!B15</f>
        <v>1</v>
      </c>
      <c r="D93" s="64">
        <f>'2010'!C15</f>
        <v>0</v>
      </c>
      <c r="E93" s="64">
        <f>'2010'!D15</f>
        <v>0</v>
      </c>
      <c r="F93" s="64">
        <f>'2010'!E15</f>
        <v>0</v>
      </c>
      <c r="G93" s="64">
        <f>'2010'!F15</f>
        <v>0</v>
      </c>
      <c r="H93" s="64">
        <f>'2010'!G15</f>
        <v>0</v>
      </c>
      <c r="I93" s="64">
        <f>'2010'!H15</f>
        <v>0</v>
      </c>
      <c r="J93" s="64">
        <f>'2010'!I15</f>
        <v>0</v>
      </c>
      <c r="K93" s="64">
        <f>'2010'!J15</f>
        <v>0</v>
      </c>
      <c r="L93" s="64">
        <f>'2010'!K15</f>
        <v>0</v>
      </c>
      <c r="M93" s="64">
        <f>'2010'!L15</f>
        <v>0</v>
      </c>
      <c r="N93" s="64">
        <f>'2010'!M15</f>
        <v>0</v>
      </c>
      <c r="O93" s="78">
        <f t="shared" si="4"/>
        <v>0</v>
      </c>
      <c r="P93" s="78">
        <f t="shared" si="7"/>
        <v>0</v>
      </c>
      <c r="Q93" s="78">
        <f t="shared" si="5"/>
        <v>0</v>
      </c>
      <c r="R93" s="81">
        <f t="shared" si="6"/>
        <v>0</v>
      </c>
    </row>
    <row r="94" spans="1:18" ht="12.75">
      <c r="A94" s="37" t="s">
        <v>59</v>
      </c>
      <c r="B94" s="63" t="s">
        <v>90</v>
      </c>
      <c r="C94" s="64">
        <f>'2012'!B15</f>
        <v>1</v>
      </c>
      <c r="D94" s="64">
        <f>'2012'!C15</f>
        <v>1</v>
      </c>
      <c r="E94" s="64">
        <f>'2012'!D15</f>
        <v>1</v>
      </c>
      <c r="F94" s="64">
        <f>'2012'!E15</f>
        <v>0</v>
      </c>
      <c r="G94" s="64">
        <f>'2012'!F15</f>
        <v>0</v>
      </c>
      <c r="H94" s="64">
        <f>'2012'!G15</f>
        <v>0</v>
      </c>
      <c r="I94" s="64">
        <f>'2012'!H15</f>
        <v>0</v>
      </c>
      <c r="J94" s="64">
        <f>'2012'!I15</f>
        <v>0</v>
      </c>
      <c r="K94" s="64">
        <f>'2012'!J15</f>
        <v>0</v>
      </c>
      <c r="L94" s="64">
        <f>'2012'!K15</f>
        <v>0</v>
      </c>
      <c r="M94" s="64">
        <f>'2012'!L15</f>
        <v>0</v>
      </c>
      <c r="N94" s="64">
        <f>'2012'!M15</f>
        <v>0</v>
      </c>
      <c r="O94" s="78">
        <f t="shared" si="4"/>
        <v>1</v>
      </c>
      <c r="P94" s="78">
        <f t="shared" si="7"/>
        <v>1</v>
      </c>
      <c r="Q94" s="78">
        <f t="shared" si="5"/>
        <v>2</v>
      </c>
      <c r="R94" s="81">
        <f t="shared" si="6"/>
        <v>3</v>
      </c>
    </row>
    <row r="95" spans="1:20" ht="12.75">
      <c r="A95" s="37" t="s">
        <v>63</v>
      </c>
      <c r="B95" s="63" t="s">
        <v>19</v>
      </c>
      <c r="C95" s="64">
        <f>'2009'!B14</f>
        <v>0</v>
      </c>
      <c r="D95" s="64">
        <f>'2009'!C14</f>
        <v>0</v>
      </c>
      <c r="E95" s="64">
        <f>'2009'!D14</f>
        <v>0</v>
      </c>
      <c r="F95" s="64">
        <f>'2009'!E14</f>
        <v>0</v>
      </c>
      <c r="G95" s="64">
        <f>'2009'!F14</f>
        <v>0</v>
      </c>
      <c r="H95" s="64">
        <f>'2009'!G14</f>
        <v>0</v>
      </c>
      <c r="I95" s="64">
        <f>'2009'!H14</f>
        <v>0</v>
      </c>
      <c r="J95" s="64">
        <f>'2009'!I14</f>
        <v>0</v>
      </c>
      <c r="K95" s="64">
        <f>'2009'!J14</f>
        <v>0</v>
      </c>
      <c r="L95" s="64">
        <f>'2009'!K14</f>
        <v>0</v>
      </c>
      <c r="M95" s="64">
        <f>'2009'!L14</f>
        <v>0</v>
      </c>
      <c r="N95" s="64">
        <f>'2009'!M14</f>
        <v>0</v>
      </c>
      <c r="O95" s="78" t="e">
        <f t="shared" si="4"/>
        <v>#DIV/0!</v>
      </c>
      <c r="P95" s="78" t="e">
        <f t="shared" si="7"/>
        <v>#DIV/0!</v>
      </c>
      <c r="Q95" s="78" t="e">
        <f t="shared" si="5"/>
        <v>#DIV/0!</v>
      </c>
      <c r="R95" s="81" t="e">
        <f t="shared" si="6"/>
        <v>#DIV/0!</v>
      </c>
      <c r="T95" s="114"/>
    </row>
    <row r="96" spans="1:18" ht="12.75">
      <c r="A96" s="37" t="s">
        <v>63</v>
      </c>
      <c r="B96" s="63" t="s">
        <v>42</v>
      </c>
      <c r="C96" s="64">
        <f>'2010'!B16</f>
        <v>2</v>
      </c>
      <c r="D96" s="64">
        <f>'2010'!C16</f>
        <v>0</v>
      </c>
      <c r="E96" s="64">
        <f>'2010'!D16</f>
        <v>0</v>
      </c>
      <c r="F96" s="64">
        <f>'2010'!E16</f>
        <v>0</v>
      </c>
      <c r="G96" s="64">
        <f>'2010'!F16</f>
        <v>0</v>
      </c>
      <c r="H96" s="64">
        <f>'2010'!G16</f>
        <v>0</v>
      </c>
      <c r="I96" s="64">
        <f>'2010'!H16</f>
        <v>1</v>
      </c>
      <c r="J96" s="64">
        <f>'2010'!I16</f>
        <v>0</v>
      </c>
      <c r="K96" s="64">
        <f>'2010'!J16</f>
        <v>0</v>
      </c>
      <c r="L96" s="64">
        <f>'2010'!K16</f>
        <v>0</v>
      </c>
      <c r="M96" s="64">
        <f>'2010'!L16</f>
        <v>0</v>
      </c>
      <c r="N96" s="64">
        <f>'2010'!M16</f>
        <v>0</v>
      </c>
      <c r="O96" s="78">
        <f t="shared" si="4"/>
        <v>0</v>
      </c>
      <c r="P96" s="78">
        <f t="shared" si="7"/>
        <v>0</v>
      </c>
      <c r="Q96" s="78">
        <f t="shared" si="5"/>
        <v>0</v>
      </c>
      <c r="R96" s="81">
        <f t="shared" si="6"/>
        <v>0</v>
      </c>
    </row>
    <row r="97" spans="1:18" ht="12.75">
      <c r="A97" s="37" t="s">
        <v>48</v>
      </c>
      <c r="B97" s="63" t="s">
        <v>19</v>
      </c>
      <c r="C97" s="64">
        <f>'2009'!B15</f>
        <v>6</v>
      </c>
      <c r="D97" s="64">
        <f>'2009'!C15</f>
        <v>0</v>
      </c>
      <c r="E97" s="64">
        <f>'2009'!D15</f>
        <v>0</v>
      </c>
      <c r="F97" s="64">
        <f>'2009'!E15</f>
        <v>0</v>
      </c>
      <c r="G97" s="64">
        <f>'2009'!F15</f>
        <v>0</v>
      </c>
      <c r="H97" s="64">
        <f>'2009'!G15</f>
        <v>2</v>
      </c>
      <c r="I97" s="64">
        <f>'2009'!H15</f>
        <v>0</v>
      </c>
      <c r="J97" s="64">
        <f>'2009'!I15</f>
        <v>1</v>
      </c>
      <c r="K97" s="64">
        <f>'2009'!J15</f>
        <v>1</v>
      </c>
      <c r="L97" s="64">
        <f>'2009'!K15</f>
        <v>1</v>
      </c>
      <c r="M97" s="64">
        <f>'2009'!L15</f>
        <v>0</v>
      </c>
      <c r="N97" s="64">
        <f>'2009'!M15</f>
        <v>0</v>
      </c>
      <c r="O97" s="78">
        <f t="shared" si="4"/>
        <v>0</v>
      </c>
      <c r="P97" s="78">
        <f t="shared" si="7"/>
        <v>0.25</v>
      </c>
      <c r="Q97" s="78">
        <f t="shared" si="5"/>
        <v>0</v>
      </c>
      <c r="R97" s="81">
        <f t="shared" si="6"/>
        <v>0.25</v>
      </c>
    </row>
    <row r="98" spans="1:18" ht="12.75">
      <c r="A98" s="37" t="s">
        <v>48</v>
      </c>
      <c r="B98" s="63" t="s">
        <v>42</v>
      </c>
      <c r="C98" s="64">
        <f>'2010'!B17</f>
        <v>30</v>
      </c>
      <c r="D98" s="64">
        <f>'2010'!C17</f>
        <v>9</v>
      </c>
      <c r="E98" s="64">
        <f>'2010'!D17</f>
        <v>1</v>
      </c>
      <c r="F98" s="64">
        <f>'2010'!E17</f>
        <v>0</v>
      </c>
      <c r="G98" s="64">
        <f>'2010'!F17</f>
        <v>0</v>
      </c>
      <c r="H98" s="64">
        <f>'2010'!G17</f>
        <v>11</v>
      </c>
      <c r="I98" s="64">
        <f>'2010'!H17</f>
        <v>1</v>
      </c>
      <c r="J98" s="64">
        <f>'2010'!I17</f>
        <v>4</v>
      </c>
      <c r="K98" s="64">
        <f>'2010'!J17</f>
        <v>4</v>
      </c>
      <c r="L98" s="64">
        <f>'2010'!K17</f>
        <v>12</v>
      </c>
      <c r="M98" s="64">
        <f>'2010'!L17</f>
        <v>3</v>
      </c>
      <c r="N98" s="64">
        <f>'2010'!M17</f>
        <v>0</v>
      </c>
      <c r="O98" s="78">
        <f t="shared" si="4"/>
        <v>0.3</v>
      </c>
      <c r="P98" s="60">
        <f t="shared" si="7"/>
        <v>0.5434782608695652</v>
      </c>
      <c r="Q98" s="78">
        <f t="shared" si="5"/>
        <v>0.3333333333333333</v>
      </c>
      <c r="R98" s="81">
        <f t="shared" si="6"/>
        <v>0.8768115942028984</v>
      </c>
    </row>
    <row r="99" spans="1:18" ht="12.75">
      <c r="A99" s="37" t="s">
        <v>50</v>
      </c>
      <c r="B99" s="63" t="s">
        <v>19</v>
      </c>
      <c r="C99" s="64">
        <f>'2009'!B16</f>
        <v>2</v>
      </c>
      <c r="D99" s="64">
        <f>'2009'!C16</f>
        <v>0</v>
      </c>
      <c r="E99" s="64">
        <f>'2009'!D16</f>
        <v>0</v>
      </c>
      <c r="F99" s="64">
        <f>'2009'!E16</f>
        <v>0</v>
      </c>
      <c r="G99" s="64">
        <f>'2009'!F16</f>
        <v>0</v>
      </c>
      <c r="H99" s="64">
        <f>'2009'!G16</f>
        <v>0</v>
      </c>
      <c r="I99" s="64">
        <f>'2009'!H16</f>
        <v>1</v>
      </c>
      <c r="J99" s="64">
        <f>'2009'!I16</f>
        <v>0</v>
      </c>
      <c r="K99" s="64">
        <f>'2009'!J16</f>
        <v>1</v>
      </c>
      <c r="L99" s="64">
        <f>'2009'!K16</f>
        <v>1</v>
      </c>
      <c r="M99" s="64">
        <f>'2009'!L16</f>
        <v>0</v>
      </c>
      <c r="N99" s="64">
        <f>'2009'!M16</f>
        <v>0</v>
      </c>
      <c r="O99" s="78">
        <f t="shared" si="4"/>
        <v>0</v>
      </c>
      <c r="P99" s="78">
        <f t="shared" si="7"/>
        <v>0.3333333333333333</v>
      </c>
      <c r="Q99" s="78">
        <f t="shared" si="5"/>
        <v>0</v>
      </c>
      <c r="R99" s="81">
        <f t="shared" si="6"/>
        <v>0.3333333333333333</v>
      </c>
    </row>
    <row r="100" spans="1:18" ht="12.75">
      <c r="A100" s="37" t="s">
        <v>50</v>
      </c>
      <c r="B100" s="63" t="s">
        <v>42</v>
      </c>
      <c r="C100" s="64">
        <f>'2010'!B18</f>
        <v>22</v>
      </c>
      <c r="D100" s="64">
        <f>'2010'!C18</f>
        <v>8</v>
      </c>
      <c r="E100" s="64">
        <f>'2010'!D18</f>
        <v>1</v>
      </c>
      <c r="F100" s="64">
        <f>'2010'!E18</f>
        <v>0</v>
      </c>
      <c r="G100" s="64">
        <f>'2010'!F18</f>
        <v>0</v>
      </c>
      <c r="H100" s="64">
        <f>'2010'!G18</f>
        <v>5</v>
      </c>
      <c r="I100" s="64">
        <f>'2010'!H18</f>
        <v>2</v>
      </c>
      <c r="J100" s="64">
        <f>'2010'!I18</f>
        <v>1</v>
      </c>
      <c r="K100" s="64">
        <f>'2010'!J18</f>
        <v>6</v>
      </c>
      <c r="L100" s="64">
        <f>'2010'!K18</f>
        <v>6</v>
      </c>
      <c r="M100" s="64">
        <f>'2010'!L18</f>
        <v>5</v>
      </c>
      <c r="N100" s="64">
        <f>'2010'!M18</f>
        <v>0</v>
      </c>
      <c r="O100" s="78">
        <f t="shared" si="4"/>
        <v>0.36363636363636365</v>
      </c>
      <c r="P100" s="78">
        <f t="shared" si="7"/>
        <v>0.5172413793103449</v>
      </c>
      <c r="Q100" s="78">
        <f t="shared" si="5"/>
        <v>0.4090909090909091</v>
      </c>
      <c r="R100" s="81">
        <f t="shared" si="6"/>
        <v>0.9263322884012539</v>
      </c>
    </row>
    <row r="101" spans="1:18" ht="12.75">
      <c r="A101" s="37" t="s">
        <v>50</v>
      </c>
      <c r="B101" s="63" t="s">
        <v>89</v>
      </c>
      <c r="C101" s="64">
        <f>'2011'!B15</f>
        <v>27</v>
      </c>
      <c r="D101" s="64">
        <f>'2011'!C15</f>
        <v>4</v>
      </c>
      <c r="E101" s="64">
        <f>'2011'!D15</f>
        <v>1</v>
      </c>
      <c r="F101" s="64">
        <f>'2011'!E15</f>
        <v>0</v>
      </c>
      <c r="G101" s="64">
        <f>'2011'!F15</f>
        <v>0</v>
      </c>
      <c r="H101" s="64">
        <f>'2011'!G15</f>
        <v>4</v>
      </c>
      <c r="I101" s="64">
        <f>'2011'!H15</f>
        <v>6</v>
      </c>
      <c r="J101" s="64">
        <f>'2011'!I15</f>
        <v>0</v>
      </c>
      <c r="K101" s="64">
        <f>'2011'!J15</f>
        <v>5</v>
      </c>
      <c r="L101" s="64">
        <f>'2011'!K15</f>
        <v>4</v>
      </c>
      <c r="M101" s="64">
        <f>'2011'!L15</f>
        <v>3</v>
      </c>
      <c r="N101" s="64">
        <f>'2011'!M15</f>
        <v>3</v>
      </c>
      <c r="O101" s="78">
        <f t="shared" si="4"/>
        <v>0.14814814814814814</v>
      </c>
      <c r="P101" s="78">
        <f t="shared" si="7"/>
        <v>0.23529411764705882</v>
      </c>
      <c r="Q101" s="78">
        <f t="shared" si="5"/>
        <v>0.18518518518518517</v>
      </c>
      <c r="R101" s="81">
        <f t="shared" si="6"/>
        <v>0.420479302832244</v>
      </c>
    </row>
    <row r="102" spans="1:18" ht="12.75">
      <c r="A102" s="37" t="s">
        <v>60</v>
      </c>
      <c r="B102" s="113" t="s">
        <v>42</v>
      </c>
      <c r="C102" s="64">
        <f>'2010'!B19</f>
        <v>1</v>
      </c>
      <c r="D102" s="64">
        <f>'2010'!C19</f>
        <v>0</v>
      </c>
      <c r="E102" s="64">
        <f>'2010'!D19</f>
        <v>0</v>
      </c>
      <c r="F102" s="64">
        <f>'2010'!E19</f>
        <v>0</v>
      </c>
      <c r="G102" s="64">
        <f>'2010'!F19</f>
        <v>0</v>
      </c>
      <c r="H102" s="64">
        <f>'2010'!G19</f>
        <v>0</v>
      </c>
      <c r="I102" s="64">
        <f>'2010'!H19</f>
        <v>0</v>
      </c>
      <c r="J102" s="64">
        <f>'2010'!I19</f>
        <v>0</v>
      </c>
      <c r="K102" s="64">
        <f>'2010'!J19</f>
        <v>0</v>
      </c>
      <c r="L102" s="64">
        <f>'2010'!K19</f>
        <v>0</v>
      </c>
      <c r="M102" s="64">
        <f>'2010'!L19</f>
        <v>0</v>
      </c>
      <c r="N102" s="64">
        <f>'2010'!M19</f>
        <v>0</v>
      </c>
      <c r="O102" s="78">
        <f aca="true" t="shared" si="8" ref="O102:O145">D102/C102</f>
        <v>0</v>
      </c>
      <c r="P102" s="78">
        <f t="shared" si="7"/>
        <v>0</v>
      </c>
      <c r="Q102" s="78">
        <f aca="true" t="shared" si="9" ref="Q102:Q145">((D102-E102-F102-G102)+(E102*2)+(F102*3)+(G102*4))/C102</f>
        <v>0</v>
      </c>
      <c r="R102" s="81">
        <f t="shared" si="6"/>
        <v>0</v>
      </c>
    </row>
    <row r="103" spans="1:18" ht="12.75">
      <c r="A103" s="37" t="s">
        <v>60</v>
      </c>
      <c r="B103" s="63" t="s">
        <v>89</v>
      </c>
      <c r="C103" s="64">
        <f>'2011'!B16</f>
        <v>30</v>
      </c>
      <c r="D103" s="64">
        <f>'2011'!C16</f>
        <v>11</v>
      </c>
      <c r="E103" s="64">
        <f>'2011'!D16</f>
        <v>6</v>
      </c>
      <c r="F103" s="64">
        <f>'2011'!E16</f>
        <v>0</v>
      </c>
      <c r="G103" s="64">
        <f>'2011'!F16</f>
        <v>0</v>
      </c>
      <c r="H103" s="64">
        <f>'2011'!G16</f>
        <v>7</v>
      </c>
      <c r="I103" s="64">
        <f>'2011'!H16</f>
        <v>0</v>
      </c>
      <c r="J103" s="64">
        <f>'2011'!I16</f>
        <v>0</v>
      </c>
      <c r="K103" s="64">
        <f>'2011'!J16</f>
        <v>9</v>
      </c>
      <c r="L103" s="64">
        <f>'2011'!K16</f>
        <v>3</v>
      </c>
      <c r="M103" s="64">
        <f>'2011'!L16</f>
        <v>3</v>
      </c>
      <c r="N103" s="64">
        <f>'2011'!M16</f>
        <v>0</v>
      </c>
      <c r="O103" s="78">
        <f t="shared" si="8"/>
        <v>0.36666666666666664</v>
      </c>
      <c r="P103" s="78">
        <f t="shared" si="7"/>
        <v>0.42424242424242425</v>
      </c>
      <c r="Q103" s="78">
        <f t="shared" si="9"/>
        <v>0.5666666666666667</v>
      </c>
      <c r="R103" s="81">
        <f t="shared" si="6"/>
        <v>0.990909090909091</v>
      </c>
    </row>
    <row r="104" spans="1:18" ht="12.75">
      <c r="A104" s="39" t="s">
        <v>136</v>
      </c>
      <c r="B104" s="63" t="s">
        <v>138</v>
      </c>
      <c r="C104" s="64">
        <f>'2016'!B13</f>
        <v>21</v>
      </c>
      <c r="D104" s="64">
        <f>'2016'!C13</f>
        <v>8</v>
      </c>
      <c r="E104" s="64">
        <f>'2016'!D13</f>
        <v>1</v>
      </c>
      <c r="F104" s="64">
        <f>'2016'!E13</f>
        <v>0</v>
      </c>
      <c r="G104" s="64">
        <f>'2016'!F13</f>
        <v>0</v>
      </c>
      <c r="H104" s="64">
        <f>'2016'!G13</f>
        <v>9</v>
      </c>
      <c r="I104" s="64">
        <f>'2016'!H13</f>
        <v>0</v>
      </c>
      <c r="J104" s="64">
        <f>'2016'!I13</f>
        <v>1</v>
      </c>
      <c r="K104" s="64">
        <f>'2016'!J13</f>
        <v>3</v>
      </c>
      <c r="L104" s="64">
        <f>'2016'!K13</f>
        <v>6</v>
      </c>
      <c r="M104" s="64">
        <f>'2016'!L13</f>
        <v>5</v>
      </c>
      <c r="N104" s="64">
        <f>'2016'!M13</f>
        <v>0</v>
      </c>
      <c r="O104" s="78">
        <f>D104/C104</f>
        <v>0.38095238095238093</v>
      </c>
      <c r="P104" s="78">
        <f>(D104+J104+L104)/(C104+J104+L104+N104)</f>
        <v>0.5357142857142857</v>
      </c>
      <c r="Q104" s="78">
        <f>((D104-E104-F104-G104)+(E104*2)+(F104*3)+(G104*4))/C104</f>
        <v>0.42857142857142855</v>
      </c>
      <c r="R104" s="81">
        <f>P104+Q104</f>
        <v>0.9642857142857142</v>
      </c>
    </row>
    <row r="105" spans="1:18" ht="12.75">
      <c r="A105" s="37" t="s">
        <v>74</v>
      </c>
      <c r="B105" s="113" t="s">
        <v>19</v>
      </c>
      <c r="C105" s="64">
        <f>'2009'!B17</f>
        <v>0</v>
      </c>
      <c r="D105" s="64">
        <f>'2009'!C17</f>
        <v>0</v>
      </c>
      <c r="E105" s="64">
        <f>'2009'!D17</f>
        <v>0</v>
      </c>
      <c r="F105" s="64">
        <f>'2009'!E17</f>
        <v>0</v>
      </c>
      <c r="G105" s="64">
        <f>'2009'!F17</f>
        <v>0</v>
      </c>
      <c r="H105" s="64">
        <f>'2009'!G17</f>
        <v>0</v>
      </c>
      <c r="I105" s="64">
        <f>'2009'!H17</f>
        <v>0</v>
      </c>
      <c r="J105" s="64">
        <f>'2009'!I17</f>
        <v>0</v>
      </c>
      <c r="K105" s="64">
        <f>'2009'!J17</f>
        <v>0</v>
      </c>
      <c r="L105" s="64">
        <f>'2009'!K17</f>
        <v>0</v>
      </c>
      <c r="M105" s="64">
        <f>'2009'!L17</f>
        <v>0</v>
      </c>
      <c r="N105" s="64">
        <f>'2009'!M17</f>
        <v>0</v>
      </c>
      <c r="O105" s="78" t="e">
        <f t="shared" si="8"/>
        <v>#DIV/0!</v>
      </c>
      <c r="P105" s="78" t="e">
        <f t="shared" si="7"/>
        <v>#DIV/0!</v>
      </c>
      <c r="Q105" s="78" t="e">
        <f t="shared" si="9"/>
        <v>#DIV/0!</v>
      </c>
      <c r="R105" s="81" t="e">
        <f t="shared" si="6"/>
        <v>#DIV/0!</v>
      </c>
    </row>
    <row r="106" spans="1:18" ht="12.75">
      <c r="A106" s="39" t="s">
        <v>81</v>
      </c>
      <c r="B106" s="63" t="s">
        <v>89</v>
      </c>
      <c r="C106" s="64">
        <f>'2011'!B17</f>
        <v>24</v>
      </c>
      <c r="D106" s="64">
        <f>'2011'!C17</f>
        <v>9</v>
      </c>
      <c r="E106" s="64">
        <f>'2011'!D17</f>
        <v>0</v>
      </c>
      <c r="F106" s="64">
        <f>'2011'!E17</f>
        <v>1</v>
      </c>
      <c r="G106" s="64">
        <f>'2011'!F17</f>
        <v>0</v>
      </c>
      <c r="H106" s="64">
        <f>'2011'!G17</f>
        <v>9</v>
      </c>
      <c r="I106" s="64">
        <f>'2011'!H17</f>
        <v>8</v>
      </c>
      <c r="J106" s="64">
        <f>'2011'!I17</f>
        <v>0</v>
      </c>
      <c r="K106" s="64">
        <f>'2011'!J17</f>
        <v>2</v>
      </c>
      <c r="L106" s="64">
        <f>'2011'!K17</f>
        <v>4</v>
      </c>
      <c r="M106" s="64">
        <f>'2011'!L17</f>
        <v>6</v>
      </c>
      <c r="N106" s="64">
        <f>'2011'!M17</f>
        <v>0</v>
      </c>
      <c r="O106" s="78">
        <f t="shared" si="8"/>
        <v>0.375</v>
      </c>
      <c r="P106" s="78">
        <f t="shared" si="7"/>
        <v>0.4642857142857143</v>
      </c>
      <c r="Q106" s="78">
        <f t="shared" si="9"/>
        <v>0.4583333333333333</v>
      </c>
      <c r="R106" s="81">
        <f t="shared" si="6"/>
        <v>0.9226190476190477</v>
      </c>
    </row>
    <row r="107" spans="1:18" ht="12.75">
      <c r="A107" s="39" t="s">
        <v>81</v>
      </c>
      <c r="B107" s="63" t="s">
        <v>90</v>
      </c>
      <c r="C107" s="64">
        <f>'2012'!B16</f>
        <v>28</v>
      </c>
      <c r="D107" s="64">
        <f>'2012'!C16</f>
        <v>4</v>
      </c>
      <c r="E107" s="64">
        <f>'2012'!D16</f>
        <v>0</v>
      </c>
      <c r="F107" s="64">
        <f>'2012'!E16</f>
        <v>0</v>
      </c>
      <c r="G107" s="64">
        <f>'2012'!F16</f>
        <v>0</v>
      </c>
      <c r="H107" s="64">
        <f>'2012'!G16</f>
        <v>6</v>
      </c>
      <c r="I107" s="64">
        <f>'2012'!H16</f>
        <v>2</v>
      </c>
      <c r="J107" s="64">
        <f>'2012'!I16</f>
        <v>0</v>
      </c>
      <c r="K107" s="64">
        <f>'2012'!J16</f>
        <v>3</v>
      </c>
      <c r="L107" s="64">
        <f>'2012'!K16</f>
        <v>4</v>
      </c>
      <c r="M107" s="64">
        <f>'2012'!L16</f>
        <v>4</v>
      </c>
      <c r="N107" s="64">
        <f>'2012'!M16</f>
        <v>1</v>
      </c>
      <c r="O107" s="78">
        <f t="shared" si="8"/>
        <v>0.14285714285714285</v>
      </c>
      <c r="P107" s="78">
        <f t="shared" si="7"/>
        <v>0.24242424242424243</v>
      </c>
      <c r="Q107" s="78">
        <f t="shared" si="9"/>
        <v>0.14285714285714285</v>
      </c>
      <c r="R107" s="81">
        <f t="shared" si="6"/>
        <v>0.3852813852813853</v>
      </c>
    </row>
    <row r="108" spans="1:18" ht="12.75">
      <c r="A108" s="39" t="s">
        <v>81</v>
      </c>
      <c r="B108" s="63" t="s">
        <v>108</v>
      </c>
      <c r="C108" s="64">
        <f>'2013'!B16</f>
        <v>48</v>
      </c>
      <c r="D108" s="64">
        <f>'2013'!C16</f>
        <v>21</v>
      </c>
      <c r="E108" s="64">
        <f>'2013'!D16</f>
        <v>0</v>
      </c>
      <c r="F108" s="64">
        <f>'2013'!E16</f>
        <v>0</v>
      </c>
      <c r="G108" s="64">
        <f>'2013'!F16</f>
        <v>0</v>
      </c>
      <c r="H108" s="64">
        <f>'2013'!G16</f>
        <v>21</v>
      </c>
      <c r="I108" s="59">
        <f>'2013'!H16</f>
        <v>12</v>
      </c>
      <c r="J108" s="64">
        <f>'2013'!I16</f>
        <v>0</v>
      </c>
      <c r="K108" s="64">
        <f>'2013'!J16</f>
        <v>0</v>
      </c>
      <c r="L108" s="64">
        <f>'2013'!K16</f>
        <v>5</v>
      </c>
      <c r="M108" s="64">
        <f>'2013'!L16</f>
        <v>15</v>
      </c>
      <c r="N108" s="64">
        <f>'2013'!M16</f>
        <v>0</v>
      </c>
      <c r="O108" s="78">
        <f t="shared" si="8"/>
        <v>0.4375</v>
      </c>
      <c r="P108" s="78">
        <f t="shared" si="7"/>
        <v>0.49056603773584906</v>
      </c>
      <c r="Q108" s="78">
        <f t="shared" si="9"/>
        <v>0.4375</v>
      </c>
      <c r="R108" s="81">
        <f>P108+Q108</f>
        <v>0.9280660377358491</v>
      </c>
    </row>
    <row r="109" spans="1:18" ht="12.75">
      <c r="A109" s="39" t="s">
        <v>81</v>
      </c>
      <c r="B109" s="63" t="s">
        <v>116</v>
      </c>
      <c r="C109" s="64">
        <f>'2014'!B18</f>
        <v>51</v>
      </c>
      <c r="D109" s="64">
        <f>'2014'!C18</f>
        <v>13</v>
      </c>
      <c r="E109" s="64">
        <f>'2014'!D18</f>
        <v>0</v>
      </c>
      <c r="F109" s="64">
        <f>'2014'!E18</f>
        <v>0</v>
      </c>
      <c r="G109" s="64">
        <f>'2014'!F18</f>
        <v>0</v>
      </c>
      <c r="H109" s="64">
        <f>'2014'!G18</f>
        <v>12</v>
      </c>
      <c r="I109" s="64">
        <f>'2014'!H18</f>
        <v>5</v>
      </c>
      <c r="J109" s="64">
        <f>'2014'!I18</f>
        <v>1</v>
      </c>
      <c r="K109" s="64">
        <f>'2014'!J18</f>
        <v>6</v>
      </c>
      <c r="L109" s="64">
        <f>'2014'!K18</f>
        <v>16</v>
      </c>
      <c r="M109" s="64">
        <f>'2014'!L18</f>
        <v>3</v>
      </c>
      <c r="N109" s="64">
        <f>'2014'!M18</f>
        <v>1</v>
      </c>
      <c r="O109" s="78">
        <f t="shared" si="8"/>
        <v>0.2549019607843137</v>
      </c>
      <c r="P109" s="78">
        <f t="shared" si="7"/>
        <v>0.43478260869565216</v>
      </c>
      <c r="Q109" s="78">
        <f t="shared" si="9"/>
        <v>0.2549019607843137</v>
      </c>
      <c r="R109" s="81">
        <f>P109+Q109</f>
        <v>0.6896845694799658</v>
      </c>
    </row>
    <row r="110" spans="1:18" ht="12.75">
      <c r="A110" s="39" t="s">
        <v>86</v>
      </c>
      <c r="B110" s="63" t="s">
        <v>90</v>
      </c>
      <c r="C110" s="64">
        <f>'2012'!B17</f>
        <v>1</v>
      </c>
      <c r="D110" s="64">
        <f>'2012'!C17</f>
        <v>0</v>
      </c>
      <c r="E110" s="64">
        <f>'2012'!D17</f>
        <v>0</v>
      </c>
      <c r="F110" s="64">
        <f>'2012'!E17</f>
        <v>0</v>
      </c>
      <c r="G110" s="64">
        <f>'2012'!F17</f>
        <v>0</v>
      </c>
      <c r="H110" s="64">
        <f>'2012'!G17</f>
        <v>0</v>
      </c>
      <c r="I110" s="64">
        <f>'2012'!H17</f>
        <v>0</v>
      </c>
      <c r="J110" s="64">
        <f>'2012'!I17</f>
        <v>0</v>
      </c>
      <c r="K110" s="64">
        <f>'2012'!J17</f>
        <v>0</v>
      </c>
      <c r="L110" s="64">
        <f>'2012'!K17</f>
        <v>0</v>
      </c>
      <c r="M110" s="64">
        <f>'2012'!L17</f>
        <v>0</v>
      </c>
      <c r="N110" s="64">
        <f>'2012'!M17</f>
        <v>0</v>
      </c>
      <c r="O110" s="78">
        <f t="shared" si="8"/>
        <v>0</v>
      </c>
      <c r="P110" s="78">
        <f t="shared" si="7"/>
        <v>0</v>
      </c>
      <c r="Q110" s="78">
        <f t="shared" si="9"/>
        <v>0</v>
      </c>
      <c r="R110" s="81">
        <f t="shared" si="6"/>
        <v>0</v>
      </c>
    </row>
    <row r="111" spans="1:18" ht="12.75">
      <c r="A111" s="39" t="s">
        <v>87</v>
      </c>
      <c r="B111" s="63" t="s">
        <v>90</v>
      </c>
      <c r="C111" s="64">
        <f>'2012'!B18</f>
        <v>42</v>
      </c>
      <c r="D111" s="64">
        <f>'2012'!C18</f>
        <v>5</v>
      </c>
      <c r="E111" s="64">
        <f>'2012'!D18</f>
        <v>1</v>
      </c>
      <c r="F111" s="64">
        <f>'2012'!E18</f>
        <v>0</v>
      </c>
      <c r="G111" s="64">
        <f>'2012'!F18</f>
        <v>0</v>
      </c>
      <c r="H111" s="64">
        <f>'2012'!G18</f>
        <v>8</v>
      </c>
      <c r="I111" s="64">
        <f>'2012'!H18</f>
        <v>0</v>
      </c>
      <c r="J111" s="64">
        <f>'2012'!I18</f>
        <v>4</v>
      </c>
      <c r="K111" s="64">
        <f>'2012'!J18</f>
        <v>5</v>
      </c>
      <c r="L111" s="64">
        <f>'2012'!K18</f>
        <v>5</v>
      </c>
      <c r="M111" s="64">
        <f>'2012'!L18</f>
        <v>6</v>
      </c>
      <c r="N111" s="64">
        <f>'2012'!M18</f>
        <v>1</v>
      </c>
      <c r="O111" s="78">
        <f t="shared" si="8"/>
        <v>0.11904761904761904</v>
      </c>
      <c r="P111" s="78">
        <f t="shared" si="7"/>
        <v>0.2692307692307692</v>
      </c>
      <c r="Q111" s="78">
        <f t="shared" si="9"/>
        <v>0.14285714285714285</v>
      </c>
      <c r="R111" s="81">
        <f t="shared" si="6"/>
        <v>0.41208791208791207</v>
      </c>
    </row>
    <row r="112" spans="1:18" ht="12.75">
      <c r="A112" s="39" t="s">
        <v>123</v>
      </c>
      <c r="B112" s="63" t="s">
        <v>128</v>
      </c>
      <c r="C112" s="64">
        <f>'2015'!B15</f>
        <v>43</v>
      </c>
      <c r="D112" s="64">
        <f>'2015'!C15</f>
        <v>15</v>
      </c>
      <c r="E112" s="64">
        <f>'2015'!D15</f>
        <v>3</v>
      </c>
      <c r="F112" s="64">
        <f>'2015'!E15</f>
        <v>0</v>
      </c>
      <c r="G112" s="64">
        <f>'2015'!F15</f>
        <v>0</v>
      </c>
      <c r="H112" s="64">
        <f>'2015'!G15</f>
        <v>9</v>
      </c>
      <c r="I112" s="64">
        <f>'2015'!H15</f>
        <v>2</v>
      </c>
      <c r="J112" s="64">
        <f>'2015'!I15</f>
        <v>0</v>
      </c>
      <c r="K112" s="64">
        <f>'2015'!J15</f>
        <v>7</v>
      </c>
      <c r="L112" s="64">
        <f>'2015'!K15</f>
        <v>5</v>
      </c>
      <c r="M112" s="64">
        <f>'2015'!L15</f>
        <v>10</v>
      </c>
      <c r="N112" s="64">
        <f>'2015'!M15</f>
        <v>1</v>
      </c>
      <c r="O112" s="78">
        <f t="shared" si="8"/>
        <v>0.3488372093023256</v>
      </c>
      <c r="P112" s="78">
        <f t="shared" si="7"/>
        <v>0.40816326530612246</v>
      </c>
      <c r="Q112" s="78">
        <f t="shared" si="9"/>
        <v>0.4186046511627907</v>
      </c>
      <c r="R112" s="81">
        <f>P112+Q112</f>
        <v>0.8267679164689132</v>
      </c>
    </row>
    <row r="113" spans="1:18" ht="12.75">
      <c r="A113" s="39" t="s">
        <v>123</v>
      </c>
      <c r="B113" s="63" t="s">
        <v>138</v>
      </c>
      <c r="C113" s="64">
        <f>'2016'!B14</f>
        <v>46</v>
      </c>
      <c r="D113" s="64">
        <f>'2016'!C14</f>
        <v>17</v>
      </c>
      <c r="E113" s="64">
        <f>'2016'!D14</f>
        <v>4</v>
      </c>
      <c r="F113" s="64">
        <f>'2016'!E14</f>
        <v>0</v>
      </c>
      <c r="G113" s="64">
        <f>'2016'!F14</f>
        <v>0</v>
      </c>
      <c r="H113" s="64">
        <f>'2016'!G14</f>
        <v>11</v>
      </c>
      <c r="I113" s="64">
        <f>'2016'!H14</f>
        <v>2</v>
      </c>
      <c r="J113" s="64">
        <f>'2016'!I14</f>
        <v>2</v>
      </c>
      <c r="K113" s="64">
        <f>'2016'!J14</f>
        <v>7</v>
      </c>
      <c r="L113" s="64">
        <f>'2016'!K14</f>
        <v>4</v>
      </c>
      <c r="M113" s="64">
        <f>'2016'!L14</f>
        <v>8</v>
      </c>
      <c r="N113" s="64">
        <f>'2016'!M14</f>
        <v>0</v>
      </c>
      <c r="O113" s="78">
        <f>D113/C113</f>
        <v>0.3695652173913043</v>
      </c>
      <c r="P113" s="78">
        <f>(D113+J113+L113)/(C113+J113+L113+N113)</f>
        <v>0.4423076923076923</v>
      </c>
      <c r="Q113" s="78">
        <f>((D113-E113-F113-G113)+(E113*2)+(F113*3)+(G113*4))/C113</f>
        <v>0.45652173913043476</v>
      </c>
      <c r="R113" s="81">
        <f>P113+Q113</f>
        <v>0.8988294314381271</v>
      </c>
    </row>
    <row r="114" spans="1:18" ht="12.75">
      <c r="A114" s="37" t="s">
        <v>56</v>
      </c>
      <c r="B114" s="113" t="s">
        <v>42</v>
      </c>
      <c r="C114" s="64">
        <f>'2010'!B20</f>
        <v>31</v>
      </c>
      <c r="D114" s="64">
        <f>'2010'!C20</f>
        <v>10</v>
      </c>
      <c r="E114" s="64">
        <f>'2010'!D20</f>
        <v>2</v>
      </c>
      <c r="F114" s="64">
        <f>'2010'!E20</f>
        <v>0</v>
      </c>
      <c r="G114" s="64">
        <f>'2010'!F20</f>
        <v>2</v>
      </c>
      <c r="H114" s="64">
        <f>'2010'!G20</f>
        <v>10</v>
      </c>
      <c r="I114" s="64">
        <f>'2010'!H20</f>
        <v>1</v>
      </c>
      <c r="J114" s="64">
        <f>'2010'!I20</f>
        <v>1</v>
      </c>
      <c r="K114" s="64">
        <f>'2010'!J20</f>
        <v>4</v>
      </c>
      <c r="L114" s="64">
        <f>'2010'!K20</f>
        <v>5</v>
      </c>
      <c r="M114" s="64">
        <f>'2010'!L20</f>
        <v>9</v>
      </c>
      <c r="N114" s="64">
        <f>'2010'!M20</f>
        <v>0</v>
      </c>
      <c r="O114" s="78">
        <f t="shared" si="8"/>
        <v>0.3225806451612903</v>
      </c>
      <c r="P114" s="78">
        <f t="shared" si="7"/>
        <v>0.43243243243243246</v>
      </c>
      <c r="Q114" s="78">
        <f t="shared" si="9"/>
        <v>0.5806451612903226</v>
      </c>
      <c r="R114" s="81">
        <f t="shared" si="6"/>
        <v>1.013077593722755</v>
      </c>
    </row>
    <row r="115" spans="1:18" ht="12.75">
      <c r="A115" s="37" t="s">
        <v>56</v>
      </c>
      <c r="B115" s="63" t="s">
        <v>90</v>
      </c>
      <c r="C115" s="64">
        <f>'2012'!B19</f>
        <v>59</v>
      </c>
      <c r="D115" s="64">
        <f>'2012'!C19</f>
        <v>21</v>
      </c>
      <c r="E115" s="64">
        <f>'2012'!D19</f>
        <v>5</v>
      </c>
      <c r="F115" s="64">
        <f>'2012'!E19</f>
        <v>0</v>
      </c>
      <c r="G115" s="64">
        <f>'2012'!F19</f>
        <v>0</v>
      </c>
      <c r="H115" s="64">
        <f>'2012'!G19</f>
        <v>12</v>
      </c>
      <c r="I115" s="64">
        <f>'2012'!H19</f>
        <v>3</v>
      </c>
      <c r="J115" s="64">
        <f>'2012'!I19</f>
        <v>4</v>
      </c>
      <c r="K115" s="64">
        <f>'2012'!J19</f>
        <v>4</v>
      </c>
      <c r="L115" s="64">
        <f>'2012'!K19</f>
        <v>3</v>
      </c>
      <c r="M115" s="64">
        <f>'2012'!L19</f>
        <v>5</v>
      </c>
      <c r="N115" s="64">
        <f>'2012'!M19</f>
        <v>0</v>
      </c>
      <c r="O115" s="78">
        <f t="shared" si="8"/>
        <v>0.3559322033898305</v>
      </c>
      <c r="P115" s="78">
        <f t="shared" si="7"/>
        <v>0.42424242424242425</v>
      </c>
      <c r="Q115" s="78">
        <f t="shared" si="9"/>
        <v>0.4406779661016949</v>
      </c>
      <c r="R115" s="81">
        <f t="shared" si="6"/>
        <v>0.8649203903441192</v>
      </c>
    </row>
    <row r="116" spans="1:18" ht="12.75">
      <c r="A116" s="39" t="s">
        <v>105</v>
      </c>
      <c r="B116" s="63" t="s">
        <v>108</v>
      </c>
      <c r="C116" s="64">
        <f>'2013'!B17</f>
        <v>24</v>
      </c>
      <c r="D116" s="64">
        <f>'2013'!C17</f>
        <v>8</v>
      </c>
      <c r="E116" s="64">
        <f>'2013'!D17</f>
        <v>1</v>
      </c>
      <c r="F116" s="64">
        <f>'2013'!E17</f>
        <v>0</v>
      </c>
      <c r="G116" s="64">
        <f>'2013'!F17</f>
        <v>0</v>
      </c>
      <c r="H116" s="64">
        <f>'2013'!G17</f>
        <v>9</v>
      </c>
      <c r="I116" s="64">
        <f>'2013'!H17</f>
        <v>3</v>
      </c>
      <c r="J116" s="64">
        <f>'2013'!I17</f>
        <v>0</v>
      </c>
      <c r="K116" s="64">
        <f>'2013'!J17</f>
        <v>3</v>
      </c>
      <c r="L116" s="64">
        <f>'2013'!K17</f>
        <v>3</v>
      </c>
      <c r="M116" s="64">
        <f>'2013'!L17</f>
        <v>6</v>
      </c>
      <c r="N116" s="64">
        <f>'2013'!M17</f>
        <v>0</v>
      </c>
      <c r="O116" s="78">
        <f t="shared" si="8"/>
        <v>0.3333333333333333</v>
      </c>
      <c r="P116" s="78">
        <f t="shared" si="7"/>
        <v>0.4074074074074074</v>
      </c>
      <c r="Q116" s="78">
        <f t="shared" si="9"/>
        <v>0.375</v>
      </c>
      <c r="R116" s="81">
        <f aca="true" t="shared" si="10" ref="R116:R131">P116+Q116</f>
        <v>0.7824074074074074</v>
      </c>
    </row>
    <row r="117" spans="1:18" ht="12.75">
      <c r="A117" s="39" t="s">
        <v>105</v>
      </c>
      <c r="B117" s="63" t="s">
        <v>116</v>
      </c>
      <c r="C117" s="64">
        <f>'2014'!B19</f>
        <v>1</v>
      </c>
      <c r="D117" s="64">
        <f>'2014'!C19</f>
        <v>0</v>
      </c>
      <c r="E117" s="64">
        <f>'2014'!D19</f>
        <v>0</v>
      </c>
      <c r="F117" s="64">
        <f>'2014'!E19</f>
        <v>0</v>
      </c>
      <c r="G117" s="64">
        <f>'2014'!F19</f>
        <v>0</v>
      </c>
      <c r="H117" s="64">
        <f>'2014'!G19</f>
        <v>0</v>
      </c>
      <c r="I117" s="64">
        <f>'2014'!H19</f>
        <v>0</v>
      </c>
      <c r="J117" s="64">
        <f>'2014'!I19</f>
        <v>0</v>
      </c>
      <c r="K117" s="64">
        <f>'2014'!J19</f>
        <v>0</v>
      </c>
      <c r="L117" s="64">
        <f>'2014'!K19</f>
        <v>0</v>
      </c>
      <c r="M117" s="64">
        <f>'2014'!L19</f>
        <v>0</v>
      </c>
      <c r="N117" s="64">
        <f>'2014'!M19</f>
        <v>0</v>
      </c>
      <c r="O117" s="78">
        <f t="shared" si="8"/>
        <v>0</v>
      </c>
      <c r="P117" s="78">
        <f t="shared" si="7"/>
        <v>0</v>
      </c>
      <c r="Q117" s="78">
        <f t="shared" si="9"/>
        <v>0</v>
      </c>
      <c r="R117" s="81">
        <f t="shared" si="10"/>
        <v>0</v>
      </c>
    </row>
    <row r="118" spans="1:18" ht="12.75">
      <c r="A118" s="39" t="s">
        <v>105</v>
      </c>
      <c r="B118" s="63" t="s">
        <v>128</v>
      </c>
      <c r="C118" s="64">
        <f>'2015'!B16</f>
        <v>1</v>
      </c>
      <c r="D118" s="64">
        <f>'2015'!C16</f>
        <v>1</v>
      </c>
      <c r="E118" s="64">
        <f>'2015'!D16</f>
        <v>0</v>
      </c>
      <c r="F118" s="64">
        <f>'2015'!E16</f>
        <v>0</v>
      </c>
      <c r="G118" s="64">
        <f>'2015'!F16</f>
        <v>0</v>
      </c>
      <c r="H118" s="64">
        <f>'2015'!G16</f>
        <v>1</v>
      </c>
      <c r="I118" s="64">
        <f>'2015'!H16</f>
        <v>0</v>
      </c>
      <c r="J118" s="64">
        <f>'2015'!I16</f>
        <v>0</v>
      </c>
      <c r="K118" s="64">
        <f>'2015'!J16</f>
        <v>0</v>
      </c>
      <c r="L118" s="64">
        <f>'2015'!K16</f>
        <v>0</v>
      </c>
      <c r="M118" s="64">
        <f>'2015'!L16</f>
        <v>1</v>
      </c>
      <c r="N118" s="64">
        <f>'2015'!M16</f>
        <v>0</v>
      </c>
      <c r="O118" s="78">
        <f t="shared" si="8"/>
        <v>1</v>
      </c>
      <c r="P118" s="78">
        <f t="shared" si="7"/>
        <v>1</v>
      </c>
      <c r="Q118" s="78">
        <f t="shared" si="9"/>
        <v>1</v>
      </c>
      <c r="R118" s="81">
        <f t="shared" si="10"/>
        <v>2</v>
      </c>
    </row>
    <row r="119" spans="1:18" ht="12.75">
      <c r="A119" s="39" t="s">
        <v>137</v>
      </c>
      <c r="B119" s="63" t="s">
        <v>138</v>
      </c>
      <c r="C119" s="64">
        <f>'2016'!B15</f>
        <v>22</v>
      </c>
      <c r="D119" s="64">
        <f>'2016'!C15</f>
        <v>11</v>
      </c>
      <c r="E119" s="64">
        <f>'2016'!D15</f>
        <v>2</v>
      </c>
      <c r="F119" s="64">
        <f>'2016'!E15</f>
        <v>0</v>
      </c>
      <c r="G119" s="64">
        <f>'2016'!F15</f>
        <v>0</v>
      </c>
      <c r="H119" s="64">
        <f>'2016'!G15</f>
        <v>7</v>
      </c>
      <c r="I119" s="64">
        <f>'2016'!H15</f>
        <v>1</v>
      </c>
      <c r="J119" s="64">
        <f>'2016'!I15</f>
        <v>0</v>
      </c>
      <c r="K119" s="64">
        <f>'2016'!J15</f>
        <v>2</v>
      </c>
      <c r="L119" s="64">
        <f>'2016'!K15</f>
        <v>1</v>
      </c>
      <c r="M119" s="64">
        <f>'2016'!L15</f>
        <v>8</v>
      </c>
      <c r="N119" s="64">
        <f>'2016'!M15</f>
        <v>0</v>
      </c>
      <c r="O119" s="78">
        <f>D119/C119</f>
        <v>0.5</v>
      </c>
      <c r="P119" s="78">
        <f>(D119+J119+L119)/(C119+J119+L119+N119)</f>
        <v>0.5217391304347826</v>
      </c>
      <c r="Q119" s="78">
        <f>((D119-E119-F119-G119)+(E119*2)+(F119*3)+(G119*4))/C119</f>
        <v>0.5909090909090909</v>
      </c>
      <c r="R119" s="81">
        <f>P119+Q119</f>
        <v>1.1126482213438735</v>
      </c>
    </row>
    <row r="120" spans="1:18" ht="12.75">
      <c r="A120" s="39" t="s">
        <v>124</v>
      </c>
      <c r="B120" s="63" t="s">
        <v>128</v>
      </c>
      <c r="C120" s="64">
        <f>'2015'!B17</f>
        <v>6</v>
      </c>
      <c r="D120" s="64">
        <f>'2015'!C17</f>
        <v>0</v>
      </c>
      <c r="E120" s="64">
        <f>'2015'!D17</f>
        <v>0</v>
      </c>
      <c r="F120" s="64">
        <f>'2015'!E17</f>
        <v>0</v>
      </c>
      <c r="G120" s="64">
        <f>'2015'!F17</f>
        <v>0</v>
      </c>
      <c r="H120" s="64">
        <f>'2015'!G17</f>
        <v>1</v>
      </c>
      <c r="I120" s="64">
        <f>'2015'!H17</f>
        <v>0</v>
      </c>
      <c r="J120" s="64">
        <f>'2015'!I17</f>
        <v>0</v>
      </c>
      <c r="K120" s="64">
        <f>'2015'!J17</f>
        <v>3</v>
      </c>
      <c r="L120" s="64">
        <f>'2015'!K17</f>
        <v>1</v>
      </c>
      <c r="M120" s="64">
        <f>'2015'!L17</f>
        <v>0</v>
      </c>
      <c r="N120" s="64">
        <f>'2015'!M17</f>
        <v>0</v>
      </c>
      <c r="O120" s="78">
        <f t="shared" si="8"/>
        <v>0</v>
      </c>
      <c r="P120" s="78">
        <f t="shared" si="7"/>
        <v>0.14285714285714285</v>
      </c>
      <c r="Q120" s="78">
        <f t="shared" si="9"/>
        <v>0</v>
      </c>
      <c r="R120" s="81">
        <f t="shared" si="10"/>
        <v>0.14285714285714285</v>
      </c>
    </row>
    <row r="121" spans="1:18" ht="12.75">
      <c r="A121" s="39" t="s">
        <v>124</v>
      </c>
      <c r="B121" s="63" t="s">
        <v>138</v>
      </c>
      <c r="C121" s="64">
        <f>'2016'!B16</f>
        <v>1</v>
      </c>
      <c r="D121" s="64">
        <f>'2016'!C16</f>
        <v>1</v>
      </c>
      <c r="E121" s="64">
        <f>'2016'!D16</f>
        <v>0</v>
      </c>
      <c r="F121" s="64">
        <f>'2016'!E16</f>
        <v>0</v>
      </c>
      <c r="G121" s="64">
        <f>'2016'!F16</f>
        <v>0</v>
      </c>
      <c r="H121" s="64">
        <f>'2016'!G16</f>
        <v>1</v>
      </c>
      <c r="I121" s="64">
        <f>'2016'!H16</f>
        <v>0</v>
      </c>
      <c r="J121" s="64">
        <f>'2016'!I16</f>
        <v>0</v>
      </c>
      <c r="K121" s="64">
        <f>'2016'!J16</f>
        <v>0</v>
      </c>
      <c r="L121" s="64">
        <f>'2016'!K16</f>
        <v>0</v>
      </c>
      <c r="M121" s="64">
        <f>'2016'!L16</f>
        <v>0</v>
      </c>
      <c r="N121" s="64">
        <f>'2016'!M16</f>
        <v>0</v>
      </c>
      <c r="O121" s="78">
        <f>D121/C121</f>
        <v>1</v>
      </c>
      <c r="P121" s="78">
        <f>(D121+J121+L121)/(C121+J121+L121+N121)</f>
        <v>1</v>
      </c>
      <c r="Q121" s="78">
        <f>((D121-E121-F121-G121)+(E121*2)+(F121*3)+(G121*4))/C121</f>
        <v>1</v>
      </c>
      <c r="R121" s="81">
        <f>P121+Q121</f>
        <v>2</v>
      </c>
    </row>
    <row r="122" spans="1:18" ht="12.75">
      <c r="A122" s="37" t="s">
        <v>75</v>
      </c>
      <c r="B122" s="113" t="s">
        <v>19</v>
      </c>
      <c r="C122" s="64">
        <f>'2009'!B18</f>
        <v>6</v>
      </c>
      <c r="D122" s="64">
        <f>'2009'!C18</f>
        <v>1</v>
      </c>
      <c r="E122" s="64">
        <f>'2009'!D18</f>
        <v>0</v>
      </c>
      <c r="F122" s="64">
        <f>'2009'!E18</f>
        <v>0</v>
      </c>
      <c r="G122" s="64">
        <f>'2009'!F18</f>
        <v>0</v>
      </c>
      <c r="H122" s="64">
        <f>'2009'!G18</f>
        <v>1</v>
      </c>
      <c r="I122" s="64">
        <f>'2009'!H18</f>
        <v>1</v>
      </c>
      <c r="J122" s="64">
        <f>'2009'!I18</f>
        <v>0</v>
      </c>
      <c r="K122" s="64">
        <f>'2009'!J18</f>
        <v>2</v>
      </c>
      <c r="L122" s="64">
        <f>'2009'!K18</f>
        <v>2</v>
      </c>
      <c r="M122" s="64">
        <f>'2009'!L18</f>
        <v>0</v>
      </c>
      <c r="N122" s="64">
        <f>'2009'!M18</f>
        <v>0</v>
      </c>
      <c r="O122" s="78">
        <f t="shared" si="8"/>
        <v>0.16666666666666666</v>
      </c>
      <c r="P122" s="78">
        <f t="shared" si="7"/>
        <v>0.375</v>
      </c>
      <c r="Q122" s="78">
        <f t="shared" si="9"/>
        <v>0.16666666666666666</v>
      </c>
      <c r="R122" s="81">
        <f t="shared" si="10"/>
        <v>0.5416666666666666</v>
      </c>
    </row>
    <row r="123" spans="1:18" ht="12.75">
      <c r="A123" s="39" t="s">
        <v>115</v>
      </c>
      <c r="B123" s="63" t="s">
        <v>116</v>
      </c>
      <c r="C123" s="64">
        <f>'2014'!B20</f>
        <v>8</v>
      </c>
      <c r="D123" s="64">
        <f>'2014'!C20</f>
        <v>2</v>
      </c>
      <c r="E123" s="64">
        <f>'2014'!D20</f>
        <v>0</v>
      </c>
      <c r="F123" s="64">
        <f>'2014'!E20</f>
        <v>0</v>
      </c>
      <c r="G123" s="64">
        <f>'2014'!F20</f>
        <v>0</v>
      </c>
      <c r="H123" s="64">
        <f>'2014'!G20</f>
        <v>0</v>
      </c>
      <c r="I123" s="64">
        <f>'2014'!H20</f>
        <v>0</v>
      </c>
      <c r="J123" s="64">
        <f>'2014'!I20</f>
        <v>0</v>
      </c>
      <c r="K123" s="64">
        <f>'2014'!J20</f>
        <v>1</v>
      </c>
      <c r="L123" s="64">
        <f>'2014'!K20</f>
        <v>2</v>
      </c>
      <c r="M123" s="64">
        <f>'2014'!L20</f>
        <v>0</v>
      </c>
      <c r="N123" s="64">
        <f>'2014'!M20</f>
        <v>0</v>
      </c>
      <c r="O123" s="78">
        <f t="shared" si="8"/>
        <v>0.25</v>
      </c>
      <c r="P123" s="78">
        <f t="shared" si="7"/>
        <v>0.4</v>
      </c>
      <c r="Q123" s="78">
        <f t="shared" si="9"/>
        <v>0.25</v>
      </c>
      <c r="R123" s="81">
        <f t="shared" si="10"/>
        <v>0.65</v>
      </c>
    </row>
    <row r="124" spans="1:18" ht="12.75">
      <c r="A124" s="39" t="s">
        <v>115</v>
      </c>
      <c r="B124" s="63" t="s">
        <v>128</v>
      </c>
      <c r="C124" s="64">
        <f>'2015'!B18</f>
        <v>1</v>
      </c>
      <c r="D124" s="64">
        <f>'2015'!C18</f>
        <v>1</v>
      </c>
      <c r="E124" s="64">
        <f>'2015'!D18</f>
        <v>0</v>
      </c>
      <c r="F124" s="64">
        <f>'2015'!E18</f>
        <v>0</v>
      </c>
      <c r="G124" s="64">
        <f>'2015'!F18</f>
        <v>0</v>
      </c>
      <c r="H124" s="64">
        <f>'2015'!G18</f>
        <v>1</v>
      </c>
      <c r="I124" s="64">
        <f>'2015'!H18</f>
        <v>0</v>
      </c>
      <c r="J124" s="64">
        <f>'2015'!I18</f>
        <v>0</v>
      </c>
      <c r="K124" s="64">
        <f>'2015'!J18</f>
        <v>0</v>
      </c>
      <c r="L124" s="64">
        <f>'2015'!K18</f>
        <v>0</v>
      </c>
      <c r="M124" s="64">
        <f>'2015'!L18</f>
        <v>0</v>
      </c>
      <c r="N124" s="64">
        <f>'2015'!M18</f>
        <v>0</v>
      </c>
      <c r="O124" s="78">
        <f t="shared" si="8"/>
        <v>1</v>
      </c>
      <c r="P124" s="78">
        <f t="shared" si="7"/>
        <v>1</v>
      </c>
      <c r="Q124" s="78">
        <f t="shared" si="9"/>
        <v>1</v>
      </c>
      <c r="R124" s="81">
        <f t="shared" si="10"/>
        <v>2</v>
      </c>
    </row>
    <row r="125" spans="1:18" ht="12.75">
      <c r="A125" s="37" t="s">
        <v>76</v>
      </c>
      <c r="B125" s="113" t="s">
        <v>19</v>
      </c>
      <c r="C125" s="64">
        <f>'2009'!B19</f>
        <v>2</v>
      </c>
      <c r="D125" s="64">
        <f>'2009'!C19</f>
        <v>0</v>
      </c>
      <c r="E125" s="64">
        <f>'2009'!D19</f>
        <v>0</v>
      </c>
      <c r="F125" s="64">
        <f>'2009'!E19</f>
        <v>0</v>
      </c>
      <c r="G125" s="64">
        <f>'2009'!F19</f>
        <v>0</v>
      </c>
      <c r="H125" s="64">
        <f>'2009'!G19</f>
        <v>0</v>
      </c>
      <c r="I125" s="64">
        <f>'2009'!H19</f>
        <v>0</v>
      </c>
      <c r="J125" s="64">
        <f>'2009'!I19</f>
        <v>0</v>
      </c>
      <c r="K125" s="64">
        <f>'2009'!J19</f>
        <v>1</v>
      </c>
      <c r="L125" s="64">
        <f>'2009'!K19</f>
        <v>1</v>
      </c>
      <c r="M125" s="64">
        <f>'2009'!L19</f>
        <v>0</v>
      </c>
      <c r="N125" s="64">
        <f>'2009'!M19</f>
        <v>0</v>
      </c>
      <c r="O125" s="78">
        <f t="shared" si="8"/>
        <v>0</v>
      </c>
      <c r="P125" s="78">
        <f t="shared" si="7"/>
        <v>0.3333333333333333</v>
      </c>
      <c r="Q125" s="78">
        <f t="shared" si="9"/>
        <v>0</v>
      </c>
      <c r="R125" s="81">
        <f t="shared" si="10"/>
        <v>0.3333333333333333</v>
      </c>
    </row>
    <row r="126" spans="1:18" ht="12.75">
      <c r="A126" s="39" t="s">
        <v>106</v>
      </c>
      <c r="B126" s="63" t="s">
        <v>108</v>
      </c>
      <c r="C126" s="64">
        <f>'2013'!B18</f>
        <v>13</v>
      </c>
      <c r="D126" s="64">
        <f>'2013'!C18</f>
        <v>4</v>
      </c>
      <c r="E126" s="64">
        <f>'2013'!D18</f>
        <v>2</v>
      </c>
      <c r="F126" s="64">
        <f>'2013'!E18</f>
        <v>0</v>
      </c>
      <c r="G126" s="64">
        <f>'2013'!F18</f>
        <v>0</v>
      </c>
      <c r="H126" s="64">
        <f>'2013'!G18</f>
        <v>4</v>
      </c>
      <c r="I126" s="64">
        <f>'2013'!H18</f>
        <v>1</v>
      </c>
      <c r="J126" s="64">
        <f>'2013'!I18</f>
        <v>0</v>
      </c>
      <c r="K126" s="64">
        <f>'2013'!J18</f>
        <v>1</v>
      </c>
      <c r="L126" s="64">
        <f>'2013'!K18</f>
        <v>1</v>
      </c>
      <c r="M126" s="64">
        <f>'2013'!L18</f>
        <v>3</v>
      </c>
      <c r="N126" s="64">
        <f>'2013'!M18</f>
        <v>0</v>
      </c>
      <c r="O126" s="78">
        <f t="shared" si="8"/>
        <v>0.3076923076923077</v>
      </c>
      <c r="P126" s="78">
        <f t="shared" si="7"/>
        <v>0.35714285714285715</v>
      </c>
      <c r="Q126" s="78">
        <f t="shared" si="9"/>
        <v>0.46153846153846156</v>
      </c>
      <c r="R126" s="81">
        <f t="shared" si="10"/>
        <v>0.8186813186813187</v>
      </c>
    </row>
    <row r="127" spans="1:18" ht="12.75">
      <c r="A127" s="39" t="s">
        <v>106</v>
      </c>
      <c r="B127" s="63" t="s">
        <v>116</v>
      </c>
      <c r="C127" s="64">
        <f>'2014'!B21</f>
        <v>3</v>
      </c>
      <c r="D127" s="64">
        <f>'2014'!C21</f>
        <v>1</v>
      </c>
      <c r="E127" s="64">
        <f>'2014'!D21</f>
        <v>0</v>
      </c>
      <c r="F127" s="64">
        <f>'2014'!E21</f>
        <v>0</v>
      </c>
      <c r="G127" s="64">
        <f>'2014'!F21</f>
        <v>0</v>
      </c>
      <c r="H127" s="64">
        <f>'2014'!G21</f>
        <v>3</v>
      </c>
      <c r="I127" s="64">
        <f>'2014'!H21</f>
        <v>1</v>
      </c>
      <c r="J127" s="64">
        <f>'2014'!I21</f>
        <v>1</v>
      </c>
      <c r="K127" s="64">
        <f>'2014'!J21</f>
        <v>0</v>
      </c>
      <c r="L127" s="64">
        <f>'2014'!K21</f>
        <v>0</v>
      </c>
      <c r="M127" s="64">
        <f>'2014'!L21</f>
        <v>1</v>
      </c>
      <c r="N127" s="64">
        <f>'2014'!M21</f>
        <v>1</v>
      </c>
      <c r="O127" s="78">
        <f t="shared" si="8"/>
        <v>0.3333333333333333</v>
      </c>
      <c r="P127" s="78">
        <f t="shared" si="7"/>
        <v>0.4</v>
      </c>
      <c r="Q127" s="78">
        <f t="shared" si="9"/>
        <v>0.3333333333333333</v>
      </c>
      <c r="R127" s="81">
        <f t="shared" si="10"/>
        <v>0.7333333333333334</v>
      </c>
    </row>
    <row r="128" spans="1:18" ht="12.75">
      <c r="A128" s="39" t="s">
        <v>106</v>
      </c>
      <c r="B128" s="63" t="s">
        <v>128</v>
      </c>
      <c r="C128" s="64">
        <f>'2015'!B19</f>
        <v>9</v>
      </c>
      <c r="D128" s="64">
        <f>'2015'!C19</f>
        <v>4</v>
      </c>
      <c r="E128" s="64">
        <f>'2015'!D19</f>
        <v>1</v>
      </c>
      <c r="F128" s="64">
        <f>'2015'!E19</f>
        <v>0</v>
      </c>
      <c r="G128" s="64">
        <f>'2015'!F19</f>
        <v>0</v>
      </c>
      <c r="H128" s="64">
        <f>'2015'!G19</f>
        <v>3</v>
      </c>
      <c r="I128" s="64">
        <f>'2015'!H19</f>
        <v>0</v>
      </c>
      <c r="J128" s="64">
        <f>'2015'!I19</f>
        <v>0</v>
      </c>
      <c r="K128" s="64">
        <f>'2015'!J19</f>
        <v>1</v>
      </c>
      <c r="L128" s="64">
        <f>'2015'!K19</f>
        <v>1</v>
      </c>
      <c r="M128" s="64">
        <f>'2015'!L19</f>
        <v>6</v>
      </c>
      <c r="N128" s="64">
        <f>'2015'!M19</f>
        <v>1</v>
      </c>
      <c r="O128" s="78">
        <f t="shared" si="8"/>
        <v>0.4444444444444444</v>
      </c>
      <c r="P128" s="78">
        <f t="shared" si="7"/>
        <v>0.45454545454545453</v>
      </c>
      <c r="Q128" s="78">
        <f t="shared" si="9"/>
        <v>0.5555555555555556</v>
      </c>
      <c r="R128" s="81">
        <f t="shared" si="10"/>
        <v>1.0101010101010102</v>
      </c>
    </row>
    <row r="129" spans="1:18" ht="12.75">
      <c r="A129" s="39" t="s">
        <v>125</v>
      </c>
      <c r="B129" s="63" t="s">
        <v>128</v>
      </c>
      <c r="C129" s="64">
        <f>'2015'!B20</f>
        <v>3</v>
      </c>
      <c r="D129" s="64">
        <f>'2015'!C20</f>
        <v>0</v>
      </c>
      <c r="E129" s="64">
        <f>'2015'!D20</f>
        <v>0</v>
      </c>
      <c r="F129" s="64">
        <f>'2015'!E20</f>
        <v>0</v>
      </c>
      <c r="G129" s="64">
        <f>'2015'!F20</f>
        <v>0</v>
      </c>
      <c r="H129" s="64">
        <f>'2015'!G20</f>
        <v>0</v>
      </c>
      <c r="I129" s="64">
        <f>'2015'!H20</f>
        <v>0</v>
      </c>
      <c r="J129" s="64">
        <f>'2015'!I20</f>
        <v>0</v>
      </c>
      <c r="K129" s="64">
        <f>'2015'!J20</f>
        <v>1</v>
      </c>
      <c r="L129" s="64">
        <f>'2015'!K20</f>
        <v>0</v>
      </c>
      <c r="M129" s="64">
        <f>'2015'!L20</f>
        <v>0</v>
      </c>
      <c r="N129" s="64">
        <f>'2015'!M20</f>
        <v>0</v>
      </c>
      <c r="O129" s="78">
        <f t="shared" si="8"/>
        <v>0</v>
      </c>
      <c r="P129" s="78">
        <f t="shared" si="7"/>
        <v>0</v>
      </c>
      <c r="Q129" s="78">
        <f t="shared" si="9"/>
        <v>0</v>
      </c>
      <c r="R129" s="81">
        <f t="shared" si="10"/>
        <v>0</v>
      </c>
    </row>
    <row r="130" spans="1:18" ht="12.75">
      <c r="A130" s="37" t="s">
        <v>64</v>
      </c>
      <c r="B130" s="113" t="s">
        <v>42</v>
      </c>
      <c r="C130" s="64">
        <f>'2010'!B21</f>
        <v>1</v>
      </c>
      <c r="D130" s="64">
        <f>'2010'!C21</f>
        <v>0</v>
      </c>
      <c r="E130" s="64">
        <f>'2010'!D21</f>
        <v>0</v>
      </c>
      <c r="F130" s="64">
        <f>'2010'!E21</f>
        <v>0</v>
      </c>
      <c r="G130" s="64">
        <f>'2010'!F21</f>
        <v>0</v>
      </c>
      <c r="H130" s="64">
        <f>'2010'!G21</f>
        <v>0</v>
      </c>
      <c r="I130" s="64">
        <f>'2010'!H21</f>
        <v>0</v>
      </c>
      <c r="J130" s="64">
        <f>'2010'!I21</f>
        <v>0</v>
      </c>
      <c r="K130" s="64">
        <f>'2010'!J21</f>
        <v>0</v>
      </c>
      <c r="L130" s="64">
        <f>'2010'!K21</f>
        <v>0</v>
      </c>
      <c r="M130" s="64">
        <f>'2010'!L21</f>
        <v>0</v>
      </c>
      <c r="N130" s="64">
        <f>'2010'!M21</f>
        <v>0</v>
      </c>
      <c r="O130" s="78">
        <f t="shared" si="8"/>
        <v>0</v>
      </c>
      <c r="P130" s="78">
        <f t="shared" si="7"/>
        <v>0</v>
      </c>
      <c r="Q130" s="78">
        <f t="shared" si="9"/>
        <v>0</v>
      </c>
      <c r="R130" s="81">
        <f t="shared" si="10"/>
        <v>0</v>
      </c>
    </row>
    <row r="131" spans="1:18" ht="12.75">
      <c r="A131" s="39" t="s">
        <v>107</v>
      </c>
      <c r="B131" s="63" t="s">
        <v>108</v>
      </c>
      <c r="C131" s="64">
        <f>'2013'!B19</f>
        <v>31</v>
      </c>
      <c r="D131" s="64">
        <f>'2013'!C19</f>
        <v>10</v>
      </c>
      <c r="E131" s="64">
        <f>'2013'!D19</f>
        <v>5</v>
      </c>
      <c r="F131" s="64">
        <f>'2013'!E19</f>
        <v>0</v>
      </c>
      <c r="G131" s="64">
        <f>'2013'!F19</f>
        <v>0</v>
      </c>
      <c r="H131" s="64">
        <f>'2013'!G19</f>
        <v>17</v>
      </c>
      <c r="I131" s="64">
        <f>'2013'!H19</f>
        <v>7</v>
      </c>
      <c r="J131" s="59">
        <f>'2013'!I19</f>
        <v>7</v>
      </c>
      <c r="K131" s="64">
        <f>'2013'!J19</f>
        <v>7</v>
      </c>
      <c r="L131" s="64">
        <f>'2013'!K19</f>
        <v>7</v>
      </c>
      <c r="M131" s="64">
        <f>'2013'!L19</f>
        <v>12</v>
      </c>
      <c r="N131" s="64">
        <f>'2013'!M19</f>
        <v>4</v>
      </c>
      <c r="O131" s="78">
        <f t="shared" si="8"/>
        <v>0.3225806451612903</v>
      </c>
      <c r="P131" s="78">
        <f t="shared" si="7"/>
        <v>0.4897959183673469</v>
      </c>
      <c r="Q131" s="78">
        <f t="shared" si="9"/>
        <v>0.4838709677419355</v>
      </c>
      <c r="R131" s="81">
        <f t="shared" si="10"/>
        <v>0.9736668861092824</v>
      </c>
    </row>
    <row r="132" spans="1:18" ht="12.75">
      <c r="A132" s="39" t="s">
        <v>107</v>
      </c>
      <c r="B132" s="63" t="s">
        <v>116</v>
      </c>
      <c r="C132" s="64">
        <f>'2014'!B22</f>
        <v>58</v>
      </c>
      <c r="D132" s="64">
        <f>'2014'!C22</f>
        <v>20</v>
      </c>
      <c r="E132" s="64">
        <f>'2014'!D22</f>
        <v>4</v>
      </c>
      <c r="F132" s="64">
        <f>'2014'!E22</f>
        <v>0</v>
      </c>
      <c r="G132" s="64">
        <f>'2014'!F22</f>
        <v>1</v>
      </c>
      <c r="H132" s="64">
        <f>'2014'!G22</f>
        <v>23</v>
      </c>
      <c r="I132" s="64">
        <f>'2014'!H22</f>
        <v>4</v>
      </c>
      <c r="J132" s="59">
        <f>'2014'!I22</f>
        <v>10</v>
      </c>
      <c r="K132" s="64">
        <f>'2014'!J22</f>
        <v>7</v>
      </c>
      <c r="L132" s="64">
        <f>'2014'!K22</f>
        <v>16</v>
      </c>
      <c r="M132" s="64">
        <f>'2014'!L22</f>
        <v>22</v>
      </c>
      <c r="N132" s="64">
        <f>'2014'!M22</f>
        <v>5</v>
      </c>
      <c r="O132" s="78">
        <f t="shared" si="8"/>
        <v>0.3448275862068966</v>
      </c>
      <c r="P132" s="78">
        <f t="shared" si="7"/>
        <v>0.5168539325842697</v>
      </c>
      <c r="Q132" s="78">
        <f t="shared" si="9"/>
        <v>0.46551724137931033</v>
      </c>
      <c r="R132" s="81">
        <f>P132+Q132</f>
        <v>0.9823711739635801</v>
      </c>
    </row>
    <row r="133" spans="1:18" ht="12.75">
      <c r="A133" s="39" t="s">
        <v>107</v>
      </c>
      <c r="B133" s="63" t="s">
        <v>128</v>
      </c>
      <c r="C133" s="64">
        <f>'2015'!B21</f>
        <v>35</v>
      </c>
      <c r="D133" s="64">
        <f>'2015'!C21</f>
        <v>5</v>
      </c>
      <c r="E133" s="64">
        <f>'2015'!D21</f>
        <v>0</v>
      </c>
      <c r="F133" s="64">
        <f>'2015'!E21</f>
        <v>0</v>
      </c>
      <c r="G133" s="64">
        <f>'2015'!F21</f>
        <v>0</v>
      </c>
      <c r="H133" s="64">
        <f>'2015'!G21</f>
        <v>10</v>
      </c>
      <c r="I133" s="64">
        <f>'2015'!H21</f>
        <v>2</v>
      </c>
      <c r="J133" s="59">
        <f>'2015'!I21</f>
        <v>5</v>
      </c>
      <c r="K133" s="64">
        <f>'2015'!J21</f>
        <v>7</v>
      </c>
      <c r="L133" s="64">
        <f>'2015'!K21</f>
        <v>7</v>
      </c>
      <c r="M133" s="64">
        <f>'2015'!L21</f>
        <v>5</v>
      </c>
      <c r="N133" s="64">
        <f>'2015'!M21</f>
        <v>1</v>
      </c>
      <c r="O133" s="78">
        <f t="shared" si="8"/>
        <v>0.14285714285714285</v>
      </c>
      <c r="P133" s="78">
        <f t="shared" si="7"/>
        <v>0.3541666666666667</v>
      </c>
      <c r="Q133" s="78">
        <f t="shared" si="9"/>
        <v>0.14285714285714285</v>
      </c>
      <c r="R133" s="81">
        <f>P133+Q133</f>
        <v>0.49702380952380953</v>
      </c>
    </row>
    <row r="134" spans="1:18" ht="12.75">
      <c r="A134" s="39" t="s">
        <v>107</v>
      </c>
      <c r="B134" s="63" t="s">
        <v>138</v>
      </c>
      <c r="C134" s="64">
        <f>'2016'!B17</f>
        <v>53</v>
      </c>
      <c r="D134" s="64">
        <f>'2016'!C17</f>
        <v>20</v>
      </c>
      <c r="E134" s="64">
        <f>'2016'!D17</f>
        <v>9</v>
      </c>
      <c r="F134" s="64">
        <f>'2016'!E17</f>
        <v>0</v>
      </c>
      <c r="G134" s="64">
        <f>'2016'!F17</f>
        <v>1</v>
      </c>
      <c r="H134" s="64">
        <f>'2016'!G17</f>
        <v>24</v>
      </c>
      <c r="I134" s="64">
        <f>'2016'!H17</f>
        <v>3</v>
      </c>
      <c r="J134" s="64">
        <f>'2016'!I17</f>
        <v>4</v>
      </c>
      <c r="K134" s="64">
        <f>'2016'!J17</f>
        <v>10</v>
      </c>
      <c r="L134" s="64">
        <f>'2016'!K17</f>
        <v>16</v>
      </c>
      <c r="M134" s="64">
        <f>'2016'!L17</f>
        <v>13</v>
      </c>
      <c r="N134" s="64">
        <f>'2016'!M17</f>
        <v>0</v>
      </c>
      <c r="O134" s="78">
        <f>D134/C134</f>
        <v>0.37735849056603776</v>
      </c>
      <c r="P134" s="60">
        <f>(D134+J134+L134)/(C134+J134+L134+N134)</f>
        <v>0.547945205479452</v>
      </c>
      <c r="Q134" s="78">
        <f>((D134-E134-F134-G134)+(E134*2)+(F134*3)+(G134*4))/C134</f>
        <v>0.6037735849056604</v>
      </c>
      <c r="R134" s="81">
        <f>P134+Q134</f>
        <v>1.1517187903851123</v>
      </c>
    </row>
    <row r="135" spans="1:18" ht="12.75">
      <c r="A135" s="39" t="s">
        <v>126</v>
      </c>
      <c r="B135" s="63" t="s">
        <v>128</v>
      </c>
      <c r="C135" s="64">
        <f>'2015'!B22</f>
        <v>18</v>
      </c>
      <c r="D135" s="64">
        <f>'2015'!C22</f>
        <v>6</v>
      </c>
      <c r="E135" s="64">
        <f>'2015'!D22</f>
        <v>1</v>
      </c>
      <c r="F135" s="64">
        <f>'2015'!E22</f>
        <v>0</v>
      </c>
      <c r="G135" s="64">
        <f>'2015'!F22</f>
        <v>0</v>
      </c>
      <c r="H135" s="64">
        <f>'2015'!G22</f>
        <v>6</v>
      </c>
      <c r="I135" s="64">
        <f>'2015'!H22</f>
        <v>2</v>
      </c>
      <c r="J135" s="64">
        <f>'2015'!I22</f>
        <v>0</v>
      </c>
      <c r="K135" s="64">
        <f>'2015'!J22</f>
        <v>1</v>
      </c>
      <c r="L135" s="64">
        <f>'2015'!K22</f>
        <v>2</v>
      </c>
      <c r="M135" s="64">
        <f>'2015'!L22</f>
        <v>5</v>
      </c>
      <c r="N135" s="64">
        <f>'2015'!M22</f>
        <v>1</v>
      </c>
      <c r="O135" s="78">
        <f t="shared" si="8"/>
        <v>0.3333333333333333</v>
      </c>
      <c r="P135" s="78">
        <f t="shared" si="7"/>
        <v>0.38095238095238093</v>
      </c>
      <c r="Q135" s="78">
        <f t="shared" si="9"/>
        <v>0.3888888888888889</v>
      </c>
      <c r="R135" s="81">
        <f>P135+Q135</f>
        <v>0.7698412698412698</v>
      </c>
    </row>
    <row r="136" spans="1:18" ht="12.75">
      <c r="A136" s="39" t="s">
        <v>126</v>
      </c>
      <c r="B136" s="63" t="s">
        <v>138</v>
      </c>
      <c r="C136" s="64">
        <f>'2016'!B18</f>
        <v>41</v>
      </c>
      <c r="D136" s="64">
        <f>'2016'!C18</f>
        <v>12</v>
      </c>
      <c r="E136" s="64">
        <f>'2016'!D18</f>
        <v>3</v>
      </c>
      <c r="F136" s="64">
        <f>'2016'!E18</f>
        <v>0</v>
      </c>
      <c r="G136" s="64">
        <f>'2016'!F18</f>
        <v>0</v>
      </c>
      <c r="H136" s="64">
        <f>'2016'!G18</f>
        <v>9</v>
      </c>
      <c r="I136" s="64">
        <f>'2016'!H18</f>
        <v>5</v>
      </c>
      <c r="J136" s="64">
        <f>'2016'!I18</f>
        <v>0</v>
      </c>
      <c r="K136" s="64">
        <f>'2016'!J18</f>
        <v>1</v>
      </c>
      <c r="L136" s="64">
        <f>'2016'!K18</f>
        <v>5</v>
      </c>
      <c r="M136" s="64">
        <f>'2016'!L18</f>
        <v>5</v>
      </c>
      <c r="N136" s="64">
        <f>'2016'!M18</f>
        <v>1</v>
      </c>
      <c r="O136" s="78">
        <f>D136/C136</f>
        <v>0.2926829268292683</v>
      </c>
      <c r="P136" s="78">
        <f>(D136+J136+L136)/(C136+J136+L136+N136)</f>
        <v>0.3617021276595745</v>
      </c>
      <c r="Q136" s="78">
        <f>((D136-E136-F136-G136)+(E136*2)+(F136*3)+(G136*4))/C136</f>
        <v>0.36585365853658536</v>
      </c>
      <c r="R136" s="81">
        <f>P136+Q136</f>
        <v>0.7275557861961599</v>
      </c>
    </row>
    <row r="137" spans="1:18" ht="12.75">
      <c r="A137" s="37" t="s">
        <v>55</v>
      </c>
      <c r="B137" s="63" t="s">
        <v>19</v>
      </c>
      <c r="C137" s="64">
        <f>'2009'!B20</f>
        <v>0</v>
      </c>
      <c r="D137" s="64">
        <f>'2009'!C20</f>
        <v>0</v>
      </c>
      <c r="E137" s="64">
        <f>'2009'!D20</f>
        <v>0</v>
      </c>
      <c r="F137" s="64">
        <f>'2009'!E20</f>
        <v>0</v>
      </c>
      <c r="G137" s="64">
        <f>'2009'!F20</f>
        <v>0</v>
      </c>
      <c r="H137" s="64">
        <f>'2009'!G20</f>
        <v>0</v>
      </c>
      <c r="I137" s="64">
        <f>'2009'!H20</f>
        <v>0</v>
      </c>
      <c r="J137" s="64">
        <f>'2009'!I20</f>
        <v>0</v>
      </c>
      <c r="K137" s="64">
        <f>'2009'!J20</f>
        <v>0</v>
      </c>
      <c r="L137" s="64">
        <f>'2009'!K20</f>
        <v>0</v>
      </c>
      <c r="M137" s="64">
        <f>'2009'!L20</f>
        <v>0</v>
      </c>
      <c r="N137" s="64">
        <f>'2009'!M20</f>
        <v>0</v>
      </c>
      <c r="O137" s="78" t="e">
        <f t="shared" si="8"/>
        <v>#DIV/0!</v>
      </c>
      <c r="P137" s="78" t="e">
        <f t="shared" si="7"/>
        <v>#DIV/0!</v>
      </c>
      <c r="Q137" s="78" t="e">
        <f t="shared" si="9"/>
        <v>#DIV/0!</v>
      </c>
      <c r="R137" s="81" t="e">
        <f>P137+Q137</f>
        <v>#DIV/0!</v>
      </c>
    </row>
    <row r="138" spans="1:18" ht="12.75">
      <c r="A138" s="37" t="s">
        <v>55</v>
      </c>
      <c r="B138" s="63" t="s">
        <v>42</v>
      </c>
      <c r="C138" s="64">
        <f>'2010'!B22</f>
        <v>2</v>
      </c>
      <c r="D138" s="64">
        <f>'2010'!C22</f>
        <v>1</v>
      </c>
      <c r="E138" s="64">
        <f>'2010'!D22</f>
        <v>0</v>
      </c>
      <c r="F138" s="64">
        <f>'2010'!E22</f>
        <v>0</v>
      </c>
      <c r="G138" s="64">
        <f>'2010'!F22</f>
        <v>0</v>
      </c>
      <c r="H138" s="64">
        <f>'2010'!G22</f>
        <v>0</v>
      </c>
      <c r="I138" s="64">
        <f>'2010'!H22</f>
        <v>0</v>
      </c>
      <c r="J138" s="64">
        <f>'2010'!I22</f>
        <v>0</v>
      </c>
      <c r="K138" s="64">
        <f>'2010'!J22</f>
        <v>0</v>
      </c>
      <c r="L138" s="64">
        <f>'2010'!K22</f>
        <v>1</v>
      </c>
      <c r="M138" s="64">
        <f>'2010'!L22</f>
        <v>0</v>
      </c>
      <c r="N138" s="64">
        <f>'2010'!M22</f>
        <v>1</v>
      </c>
      <c r="O138" s="78">
        <f t="shared" si="8"/>
        <v>0.5</v>
      </c>
      <c r="P138" s="78">
        <f t="shared" si="7"/>
        <v>0.5</v>
      </c>
      <c r="Q138" s="78">
        <f t="shared" si="9"/>
        <v>0.5</v>
      </c>
      <c r="R138" s="81">
        <f>P138+Q138</f>
        <v>1</v>
      </c>
    </row>
    <row r="139" spans="1:18" ht="12.75">
      <c r="A139" s="39" t="s">
        <v>110</v>
      </c>
      <c r="B139" s="63" t="s">
        <v>108</v>
      </c>
      <c r="C139" s="64">
        <f>'2013'!B20</f>
        <v>1</v>
      </c>
      <c r="D139" s="64">
        <f>'2013'!C20</f>
        <v>0</v>
      </c>
      <c r="E139" s="64">
        <f>'2013'!D20</f>
        <v>0</v>
      </c>
      <c r="F139" s="64">
        <f>'2013'!E20</f>
        <v>0</v>
      </c>
      <c r="G139" s="64">
        <f>'2013'!F20</f>
        <v>0</v>
      </c>
      <c r="H139" s="64">
        <f>'2013'!G20</f>
        <v>0</v>
      </c>
      <c r="I139" s="64">
        <f>'2013'!H20</f>
        <v>0</v>
      </c>
      <c r="J139" s="64">
        <f>'2013'!I20</f>
        <v>0</v>
      </c>
      <c r="K139" s="64">
        <f>'2013'!J20</f>
        <v>1</v>
      </c>
      <c r="L139" s="64">
        <f>'2013'!K20</f>
        <v>0</v>
      </c>
      <c r="M139" s="64">
        <f>'2013'!L20</f>
        <v>0</v>
      </c>
      <c r="N139" s="64">
        <f>'2013'!M20</f>
        <v>0</v>
      </c>
      <c r="O139" s="78">
        <f t="shared" si="8"/>
        <v>0</v>
      </c>
      <c r="P139" s="78">
        <f t="shared" si="7"/>
        <v>0</v>
      </c>
      <c r="Q139" s="78">
        <f t="shared" si="9"/>
        <v>0</v>
      </c>
      <c r="R139" s="81">
        <f>P139+Q139</f>
        <v>0</v>
      </c>
    </row>
    <row r="140" spans="1:18" ht="12.75">
      <c r="A140" s="39" t="s">
        <v>110</v>
      </c>
      <c r="B140" s="63" t="s">
        <v>116</v>
      </c>
      <c r="C140" s="64">
        <f>'2014'!B23</f>
        <v>6</v>
      </c>
      <c r="D140" s="64">
        <f>'2014'!C23</f>
        <v>2</v>
      </c>
      <c r="E140" s="64">
        <f>'2014'!D23</f>
        <v>0</v>
      </c>
      <c r="F140" s="64">
        <f>'2014'!E23</f>
        <v>0</v>
      </c>
      <c r="G140" s="64">
        <f>'2014'!F23</f>
        <v>0</v>
      </c>
      <c r="H140" s="64">
        <f>'2014'!G23</f>
        <v>0</v>
      </c>
      <c r="I140" s="64">
        <f>'2014'!H23</f>
        <v>0</v>
      </c>
      <c r="J140" s="64">
        <f>'2014'!I23</f>
        <v>0</v>
      </c>
      <c r="K140" s="64">
        <f>'2014'!J23</f>
        <v>0</v>
      </c>
      <c r="L140" s="64">
        <f>'2014'!K23</f>
        <v>1</v>
      </c>
      <c r="M140" s="64">
        <f>'2014'!L23</f>
        <v>1</v>
      </c>
      <c r="N140" s="64">
        <f>'2014'!M23</f>
        <v>1</v>
      </c>
      <c r="O140" s="78">
        <f t="shared" si="8"/>
        <v>0.3333333333333333</v>
      </c>
      <c r="P140" s="78">
        <f t="shared" si="7"/>
        <v>0.375</v>
      </c>
      <c r="Q140" s="78">
        <f t="shared" si="9"/>
        <v>0.3333333333333333</v>
      </c>
      <c r="R140" s="81">
        <f>P140+Q140</f>
        <v>0.7083333333333333</v>
      </c>
    </row>
    <row r="141" spans="1:18" ht="12.75">
      <c r="A141" s="39" t="s">
        <v>110</v>
      </c>
      <c r="B141" s="63" t="s">
        <v>128</v>
      </c>
      <c r="C141" s="64">
        <f>'2015'!B23</f>
        <v>4</v>
      </c>
      <c r="D141" s="64">
        <f>'2015'!C23</f>
        <v>2</v>
      </c>
      <c r="E141" s="64">
        <f>'2015'!D23</f>
        <v>0</v>
      </c>
      <c r="F141" s="64">
        <f>'2015'!E23</f>
        <v>0</v>
      </c>
      <c r="G141" s="64">
        <f>'2015'!F23</f>
        <v>0</v>
      </c>
      <c r="H141" s="64">
        <f>'2015'!G23</f>
        <v>2</v>
      </c>
      <c r="I141" s="64">
        <f>'2015'!H23</f>
        <v>0</v>
      </c>
      <c r="J141" s="64">
        <f>'2015'!I23</f>
        <v>0</v>
      </c>
      <c r="K141" s="64">
        <f>'2015'!J23</f>
        <v>1</v>
      </c>
      <c r="L141" s="64">
        <f>'2015'!K23</f>
        <v>0</v>
      </c>
      <c r="M141" s="64">
        <f>'2015'!L23</f>
        <v>0</v>
      </c>
      <c r="N141" s="64">
        <f>'2015'!M23</f>
        <v>0</v>
      </c>
      <c r="O141" s="78">
        <f t="shared" si="8"/>
        <v>0.5</v>
      </c>
      <c r="P141" s="78">
        <f t="shared" si="7"/>
        <v>0.5</v>
      </c>
      <c r="Q141" s="78">
        <f t="shared" si="9"/>
        <v>0.5</v>
      </c>
      <c r="R141" s="81">
        <f>P141+Q141</f>
        <v>1</v>
      </c>
    </row>
    <row r="142" spans="1:18" ht="12.75">
      <c r="A142" s="39" t="s">
        <v>110</v>
      </c>
      <c r="B142" s="116" t="s">
        <v>138</v>
      </c>
      <c r="C142" s="72">
        <f>'2016'!B19</f>
        <v>20</v>
      </c>
      <c r="D142" s="72">
        <f>'2016'!C19</f>
        <v>7</v>
      </c>
      <c r="E142" s="72">
        <f>'2016'!D19</f>
        <v>0</v>
      </c>
      <c r="F142" s="72">
        <f>'2016'!E19</f>
        <v>0</v>
      </c>
      <c r="G142" s="72">
        <f>'2016'!F19</f>
        <v>0</v>
      </c>
      <c r="H142" s="72">
        <f>'2016'!G19</f>
        <v>5</v>
      </c>
      <c r="I142" s="72">
        <f>'2016'!H19</f>
        <v>3</v>
      </c>
      <c r="J142" s="72">
        <f>'2016'!I19</f>
        <v>1</v>
      </c>
      <c r="K142" s="72">
        <f>'2016'!J19</f>
        <v>3</v>
      </c>
      <c r="L142" s="72">
        <f>'2016'!K19</f>
        <v>2</v>
      </c>
      <c r="M142" s="72">
        <f>'2016'!L19</f>
        <v>3</v>
      </c>
      <c r="N142" s="72">
        <f>'2016'!M19</f>
        <v>2</v>
      </c>
      <c r="O142" s="78">
        <f>D142/C142</f>
        <v>0.35</v>
      </c>
      <c r="P142" s="78">
        <f>(D142+J142+L142)/(C142+J142+L142+N142)</f>
        <v>0.4</v>
      </c>
      <c r="Q142" s="78">
        <f>((D142-E142-F142-G142)+(E142*2)+(F142*3)+(G142*4))/C142</f>
        <v>0.35</v>
      </c>
      <c r="R142" s="81">
        <f>P142+Q142</f>
        <v>0.75</v>
      </c>
    </row>
    <row r="143" spans="1:18" ht="12.75">
      <c r="A143" s="39" t="s">
        <v>127</v>
      </c>
      <c r="B143" s="63" t="s">
        <v>128</v>
      </c>
      <c r="C143" s="64">
        <f>'2015'!B24</f>
        <v>44</v>
      </c>
      <c r="D143" s="64">
        <f>'2015'!C24</f>
        <v>16</v>
      </c>
      <c r="E143" s="64">
        <f>'2015'!D24</f>
        <v>1</v>
      </c>
      <c r="F143" s="64">
        <f>'2015'!E24</f>
        <v>0</v>
      </c>
      <c r="G143" s="64">
        <f>'2015'!F24</f>
        <v>1</v>
      </c>
      <c r="H143" s="64">
        <f>'2015'!G24</f>
        <v>16</v>
      </c>
      <c r="I143" s="64">
        <f>'2015'!H24</f>
        <v>3</v>
      </c>
      <c r="J143" s="64">
        <f>'2015'!I24</f>
        <v>3</v>
      </c>
      <c r="K143" s="64">
        <f>'2015'!J24</f>
        <v>5</v>
      </c>
      <c r="L143" s="64">
        <f>'2015'!K24</f>
        <v>8</v>
      </c>
      <c r="M143" s="64">
        <f>'2015'!L24</f>
        <v>7</v>
      </c>
      <c r="N143" s="64">
        <f>'2015'!M24</f>
        <v>1</v>
      </c>
      <c r="O143" s="78">
        <f t="shared" si="8"/>
        <v>0.36363636363636365</v>
      </c>
      <c r="P143" s="78">
        <f t="shared" si="7"/>
        <v>0.48214285714285715</v>
      </c>
      <c r="Q143" s="78">
        <f t="shared" si="9"/>
        <v>0.45454545454545453</v>
      </c>
      <c r="R143" s="81">
        <f>P143+Q143</f>
        <v>0.9366883116883117</v>
      </c>
    </row>
    <row r="144" spans="1:18" ht="13.5" thickBot="1">
      <c r="A144" s="115" t="s">
        <v>127</v>
      </c>
      <c r="B144" s="118" t="s">
        <v>138</v>
      </c>
      <c r="C144" s="119">
        <f>'2016'!B20</f>
        <v>71</v>
      </c>
      <c r="D144" s="119">
        <f>'2016'!C20</f>
        <v>31</v>
      </c>
      <c r="E144" s="119">
        <f>'2016'!D20</f>
        <v>3</v>
      </c>
      <c r="F144" s="119">
        <f>'2016'!E20</f>
        <v>1</v>
      </c>
      <c r="G144" s="119">
        <f>'2016'!F20</f>
        <v>0</v>
      </c>
      <c r="H144" s="119">
        <f>'2016'!G20</f>
        <v>16</v>
      </c>
      <c r="I144" s="171">
        <f>'2016'!H20</f>
        <v>13</v>
      </c>
      <c r="J144" s="119">
        <f>'2016'!I20</f>
        <v>2</v>
      </c>
      <c r="K144" s="119">
        <f>'2016'!J20</f>
        <v>9</v>
      </c>
      <c r="L144" s="119">
        <f>'2016'!K20</f>
        <v>8</v>
      </c>
      <c r="M144" s="119">
        <f>'2016'!L20</f>
        <v>25</v>
      </c>
      <c r="N144" s="119">
        <f>'2016'!M20</f>
        <v>4</v>
      </c>
      <c r="O144" s="160">
        <f>D144/C144</f>
        <v>0.43661971830985913</v>
      </c>
      <c r="P144" s="160">
        <f>(D144+J144+L144)/(C144+J144+L144+N144)</f>
        <v>0.4823529411764706</v>
      </c>
      <c r="Q144" s="160">
        <f>((D144-E144-F144-G144)+(E144*2)+(F144*3)+(G144*4))/C144</f>
        <v>0.5070422535211268</v>
      </c>
      <c r="R144" s="161">
        <f>P144+Q144</f>
        <v>0.9893951946975974</v>
      </c>
    </row>
    <row r="145" spans="1:18" ht="13.5" thickBot="1">
      <c r="A145" s="97" t="s">
        <v>17</v>
      </c>
      <c r="B145" s="133"/>
      <c r="C145" s="99">
        <f>SUM(C4:C144)</f>
        <v>4729</v>
      </c>
      <c r="D145" s="99">
        <f>SUM(D4:D144)</f>
        <v>1610</v>
      </c>
      <c r="E145" s="99">
        <f>SUM(E4:E144)</f>
        <v>348</v>
      </c>
      <c r="F145" s="99">
        <f>SUM(F4:F144)</f>
        <v>37</v>
      </c>
      <c r="G145" s="99">
        <f>SUM(G4:G144)</f>
        <v>62</v>
      </c>
      <c r="H145" s="99">
        <f>SUM(H4:H144)</f>
        <v>1435</v>
      </c>
      <c r="I145" s="99">
        <f>SUM(I4:I144)</f>
        <v>388</v>
      </c>
      <c r="J145" s="99">
        <f>SUM(J4:J144)</f>
        <v>150</v>
      </c>
      <c r="K145" s="99">
        <f>SUM(K4:K144)</f>
        <v>606</v>
      </c>
      <c r="L145" s="99">
        <f>SUM(L4:L144)</f>
        <v>791</v>
      </c>
      <c r="M145" s="99">
        <f>SUM(M4:M144)</f>
        <v>1146</v>
      </c>
      <c r="N145" s="99">
        <f>SUM(N4:N144)</f>
        <v>137</v>
      </c>
      <c r="O145" s="134">
        <f t="shared" si="8"/>
        <v>0.3404525269613026</v>
      </c>
      <c r="P145" s="134">
        <f>(D145+J145+L145)/(C145+J145+L145+N145)</f>
        <v>0.4392973996900293</v>
      </c>
      <c r="Q145" s="134">
        <f t="shared" si="9"/>
        <v>0.46902093465849015</v>
      </c>
      <c r="R145" s="135">
        <f>P145+Q145</f>
        <v>0.9083183343485195</v>
      </c>
    </row>
    <row r="146" ht="12.75">
      <c r="A146" s="120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r:id="rId1"/>
  <ignoredErrors>
    <ignoredError sqref="B143 B4 B6:B11 B13:B14 B16:B18 B20:B29 B31:B35 B37:B42 B44:B47 B49:B60 B62:B103 B105:B112 B114:B118 B120 B122:B133 B135 B137:B1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Navy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RidgeM</dc:creator>
  <cp:keywords/>
  <dc:description/>
  <cp:lastModifiedBy>Mike</cp:lastModifiedBy>
  <dcterms:created xsi:type="dcterms:W3CDTF">2008-12-03T14:52:36Z</dcterms:created>
  <dcterms:modified xsi:type="dcterms:W3CDTF">2017-03-02T05:24:36Z</dcterms:modified>
  <cp:category/>
  <cp:version/>
  <cp:contentType/>
  <cp:contentStatus/>
</cp:coreProperties>
</file>